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2022-2023'!$A$1:$K$25</definedName>
    <definedName name="Excel_BuiltIn_Print_Titles" localSheetId="0">'Расх 2022-2023'!$6:$6</definedName>
    <definedName name="_xlnm.Print_Titles" localSheetId="0">'Расх 2022-2023'!$6:$6</definedName>
    <definedName name="_xlnm.Print_Area" localSheetId="0">'Расх 2022-2023'!$A$1:$K$25</definedName>
  </definedNames>
  <calcPr fullCalcOnLoad="1"/>
</workbook>
</file>

<file path=xl/sharedStrings.xml><?xml version="1.0" encoding="utf-8"?>
<sst xmlns="http://schemas.openxmlformats.org/spreadsheetml/2006/main" count="84" uniqueCount="45">
  <si>
    <t>Изменения в Приложение № 9 "Ведомственная структура расходов бюджета города Обнинска на плановый период 2022 и 2023 годов"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</si>
  <si>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</si>
  <si>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</si>
  <si>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</si>
  <si>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</si>
  <si>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</si>
  <si>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</si>
  <si>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</si>
  <si>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</si>
  <si>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</si>
  <si>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</si>
  <si>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</si>
  <si>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Администрация (исполнительно-распорядительный орган) городского округа "Город Обнинск"</t>
  </si>
  <si>
    <t>440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</si>
  <si>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</si>
  <si>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</si>
  <si>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</si>
  <si>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</si>
  <si>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</si>
  <si>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</si>
  <si>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</si>
  <si>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</si>
  <si>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</si>
  <si>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</si>
  <si>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</si>
  <si>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</si>
  <si>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</si>
  <si>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</si>
  <si>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</si>
  <si>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</si>
  <si>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</si>
  <si>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08 0 00 00000</t>
  </si>
  <si>
    <t>Ремонт ветхих участков водопроводных сетей</t>
  </si>
  <si>
    <t>08 0 02 10000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</si>
  <si>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</si>
  <si>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</si>
  <si>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расходов</t>
  </si>
  <si>
    <t>70 0 00 00000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</si>
  <si>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</si>
  <si>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</si>
  <si>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</si>
  <si>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</si>
  <si>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ВСЕГО</t>
  </si>
  <si>
    <t>Приложение № 6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</si>
  <si>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28.09.2021 № 03-16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</si>
</sst>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.5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49" fontId="39" fillId="0" borderId="11" xfId="0" applyNumberFormat="1" applyFont="1" applyFill="1" applyBorder="1" applyAlignment="1">
      <alignment horizontal="left" wrapText="1"/>
    </xf>
    <xf numFmtId="49" fontId="39" fillId="0" borderId="11" xfId="0" applyNumberFormat="1" applyFont="1" applyFill="1" applyBorder="1" applyAlignment="1">
      <alignment horizontal="center"/>
    </xf>
    <xf numFmtId="49" fontId="39" fillId="0" borderId="11" xfId="0" applyNumberFormat="1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/>
    </xf>
    <xf numFmtId="0" fontId="39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/>
    </xf>
    <xf numFmtId="49" fontId="36" fillId="0" borderId="11" xfId="0" applyNumberFormat="1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wrapText="1"/>
    </xf>
    <xf numFmtId="49" fontId="40" fillId="0" borderId="11" xfId="0" applyNumberFormat="1" applyFont="1" applyFill="1" applyBorder="1" applyAlignment="1">
      <alignment horizontal="left" wrapText="1"/>
    </xf>
    <xf numFmtId="49" fontId="40" fillId="0" borderId="11" xfId="0" applyNumberFormat="1" applyFont="1" applyFill="1" applyBorder="1" applyAlignment="1">
      <alignment horizontal="center"/>
    </xf>
    <xf numFmtId="4" fontId="40" fillId="0" borderId="26" xfId="0" applyNumberFormat="1" applyFont="1" applyFill="1" applyBorder="1" applyAlignment="1">
      <alignment wrapText="1"/>
    </xf>
    <xf numFmtId="4" fontId="40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wrapText="1"/>
    </xf>
    <xf numFmtId="4" fontId="32" fillId="0" borderId="26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/>
    </xf>
    <xf numFmtId="4" fontId="32" fillId="0" borderId="11" xfId="0" applyNumberFormat="1" applyFont="1" applyFill="1" applyBorder="1" applyAlignment="1">
      <alignment horizontal="right" wrapText="1"/>
    </xf>
    <xf numFmtId="0" fontId="41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>
      <alignment horizontal="center" wrapText="1"/>
    </xf>
    <xf numFmtId="49" fontId="40" fillId="0" borderId="11" xfId="0" applyNumberFormat="1" applyFont="1" applyFill="1" applyBorder="1" applyAlignment="1">
      <alignment horizontal="center" wrapText="1"/>
    </xf>
    <xf numFmtId="4" fontId="40" fillId="0" borderId="11" xfId="0" applyNumberFormat="1" applyFont="1" applyFill="1" applyBorder="1" applyAlignment="1">
      <alignment wrapText="1"/>
    </xf>
    <xf numFmtId="0" fontId="41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4" fontId="33" fillId="0" borderId="0" xfId="0" applyNumberFormat="1" applyFont="1" applyFill="1" applyAlignment="1">
      <alignment horizontal="left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I2" sqref="I2:K2"/>
    </sheetView>
  </sheetViews>
  <sheetFormatPr defaultColWidth="8.875" defaultRowHeight="12.75"/>
  <cols>
    <col min="1" max="1" width="51.00390625" style="1" customWidth="1"/>
    <col min="2" max="2" width="7.625" style="1" customWidth="1"/>
    <col min="3" max="3" width="8.875" style="1" customWidth="1"/>
    <col min="4" max="4" width="17.125" style="2" customWidth="1"/>
    <col min="5" max="5" width="7.75390625" style="2" customWidth="1"/>
    <col min="6" max="6" width="21.375" style="3" customWidth="1"/>
    <col min="7" max="7" width="20.375" style="4" customWidth="1"/>
    <col min="8" max="8" width="21.00390625" style="4" customWidth="1"/>
    <col min="9" max="9" width="21.125" style="3" customWidth="1"/>
    <col min="10" max="10" width="20.375" style="4" customWidth="1"/>
    <col min="11" max="11" width="21.00390625" style="4" customWidth="1"/>
    <col min="12" max="16384" width="8.875" style="4" customWidth="1"/>
  </cols>
  <sheetData>
    <row r="1" spans="4:11" ht="68.25" customHeight="1">
      <c r="D1" s="5"/>
      <c r="E1" s="48"/>
      <c r="F1" s="48"/>
      <c r="G1" s="48"/>
      <c r="H1" s="48"/>
      <c r="I1" s="49" t="s">
        <v>43</v>
      </c>
      <c r="J1" s="49"/>
      <c r="K1" s="49"/>
    </row>
    <row r="2" spans="4:11" ht="15" customHeight="1">
      <c r="D2" s="5"/>
      <c r="E2" s="6"/>
      <c r="F2" s="7"/>
      <c r="G2" s="7"/>
      <c r="H2" s="8"/>
      <c r="I2" s="49" t="s">
        <v>44</v>
      </c>
      <c r="J2" s="49"/>
      <c r="K2" s="49"/>
    </row>
    <row r="4" spans="1:11" ht="21.75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>
      <c r="A5" s="9"/>
      <c r="B5" s="10"/>
      <c r="C5" s="10"/>
      <c r="D5" s="9"/>
      <c r="E5" s="9"/>
      <c r="H5" s="3"/>
      <c r="K5" s="3" t="s">
        <v>1</v>
      </c>
    </row>
    <row r="6" spans="1:11" s="15" customFormat="1" ht="60.75" customHeight="1">
      <c r="A6" s="11" t="s">
        <v>2</v>
      </c>
      <c r="B6" s="12" t="s">
        <v>3</v>
      </c>
      <c r="C6" s="13" t="s">
        <v>4</v>
      </c>
      <c r="D6" s="13" t="s">
        <v>5</v>
      </c>
      <c r="E6" s="13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8</v>
      </c>
      <c r="K6" s="14" t="s">
        <v>11</v>
      </c>
    </row>
    <row r="7" spans="1:11" s="20" customFormat="1" ht="49.5">
      <c r="A7" s="16" t="s">
        <v>12</v>
      </c>
      <c r="B7" s="17" t="s">
        <v>13</v>
      </c>
      <c r="C7" s="18"/>
      <c r="D7" s="18"/>
      <c r="E7" s="18"/>
      <c r="F7" s="19">
        <v>1489880380.94</v>
      </c>
      <c r="G7" s="19">
        <f>SUM(G8,G14)</f>
        <v>-8173551.23</v>
      </c>
      <c r="H7" s="19">
        <f aca="true" t="shared" si="0" ref="H7:H21">SUM(F7:G7)</f>
        <v>1481706829.71</v>
      </c>
      <c r="I7" s="19">
        <v>1561529792.05</v>
      </c>
      <c r="J7" s="19">
        <f>SUM(J8,J14)</f>
        <v>0</v>
      </c>
      <c r="K7" s="19">
        <f aca="true" t="shared" si="1" ref="K7:K21">SUM(I7:J7)</f>
        <v>1561529792.05</v>
      </c>
    </row>
    <row r="8" spans="1:11" s="20" customFormat="1" ht="16.5">
      <c r="A8" s="21" t="s">
        <v>14</v>
      </c>
      <c r="B8" s="22" t="s">
        <v>13</v>
      </c>
      <c r="C8" s="23" t="s">
        <v>15</v>
      </c>
      <c r="D8" s="18"/>
      <c r="E8" s="18"/>
      <c r="F8" s="19">
        <v>561732776.61</v>
      </c>
      <c r="G8" s="24">
        <f>G9</f>
        <v>-8173551.23</v>
      </c>
      <c r="H8" s="19">
        <f t="shared" si="0"/>
        <v>553559225.38</v>
      </c>
      <c r="I8" s="19">
        <v>625768567.96</v>
      </c>
      <c r="J8" s="24">
        <f>J9</f>
        <v>0</v>
      </c>
      <c r="K8" s="19">
        <f t="shared" si="1"/>
        <v>625768567.96</v>
      </c>
    </row>
    <row r="9" spans="1:11" s="20" customFormat="1" ht="16.5">
      <c r="A9" s="25" t="s">
        <v>16</v>
      </c>
      <c r="B9" s="26" t="s">
        <v>13</v>
      </c>
      <c r="C9" s="26" t="s">
        <v>17</v>
      </c>
      <c r="D9" s="18"/>
      <c r="E9" s="18"/>
      <c r="F9" s="24">
        <v>487758077.05</v>
      </c>
      <c r="G9" s="27">
        <f>G10</f>
        <v>-8173551.23</v>
      </c>
      <c r="H9" s="28">
        <f t="shared" si="0"/>
        <v>479584525.82</v>
      </c>
      <c r="I9" s="24">
        <v>561793868.4</v>
      </c>
      <c r="J9" s="27">
        <f>J10</f>
        <v>0</v>
      </c>
      <c r="K9" s="28">
        <f t="shared" si="1"/>
        <v>561793868.4</v>
      </c>
    </row>
    <row r="10" spans="1:11" s="20" customFormat="1" ht="31.5">
      <c r="A10" s="29" t="s">
        <v>18</v>
      </c>
      <c r="B10" s="30" t="s">
        <v>13</v>
      </c>
      <c r="C10" s="30" t="s">
        <v>17</v>
      </c>
      <c r="D10" s="31" t="s">
        <v>19</v>
      </c>
      <c r="E10" s="18"/>
      <c r="F10" s="32">
        <v>487758077.05</v>
      </c>
      <c r="G10" s="33">
        <f>G11</f>
        <v>-8173551.23</v>
      </c>
      <c r="H10" s="34">
        <f t="shared" si="0"/>
        <v>479584525.82</v>
      </c>
      <c r="I10" s="32">
        <v>561493868.4</v>
      </c>
      <c r="J10" s="33">
        <f>J11</f>
        <v>0</v>
      </c>
      <c r="K10" s="34">
        <f t="shared" si="1"/>
        <v>561493868.4</v>
      </c>
    </row>
    <row r="11" spans="1:11" s="20" customFormat="1" ht="47.25">
      <c r="A11" s="29" t="s">
        <v>20</v>
      </c>
      <c r="B11" s="30" t="s">
        <v>13</v>
      </c>
      <c r="C11" s="30" t="s">
        <v>17</v>
      </c>
      <c r="D11" s="31" t="s">
        <v>21</v>
      </c>
      <c r="E11" s="31"/>
      <c r="F11" s="32">
        <f>F12</f>
        <v>21595576.62</v>
      </c>
      <c r="G11" s="35">
        <f>G12</f>
        <v>-8173551.23</v>
      </c>
      <c r="H11" s="34">
        <f t="shared" si="0"/>
        <v>13422025.39</v>
      </c>
      <c r="I11" s="32">
        <f>I12</f>
        <v>31595576.62</v>
      </c>
      <c r="J11" s="35">
        <f>J12</f>
        <v>0</v>
      </c>
      <c r="K11" s="34">
        <f t="shared" si="1"/>
        <v>31595576.62</v>
      </c>
    </row>
    <row r="12" spans="1:11" s="20" customFormat="1" ht="31.5">
      <c r="A12" s="36" t="s">
        <v>22</v>
      </c>
      <c r="B12" s="30" t="s">
        <v>13</v>
      </c>
      <c r="C12" s="30" t="s">
        <v>17</v>
      </c>
      <c r="D12" s="31" t="s">
        <v>21</v>
      </c>
      <c r="E12" s="37" t="s">
        <v>23</v>
      </c>
      <c r="F12" s="32">
        <f>F13</f>
        <v>21595576.62</v>
      </c>
      <c r="G12" s="35">
        <f>G13</f>
        <v>-8173551.23</v>
      </c>
      <c r="H12" s="34">
        <f t="shared" si="0"/>
        <v>13422025.39</v>
      </c>
      <c r="I12" s="32">
        <f>I13</f>
        <v>31595576.62</v>
      </c>
      <c r="J12" s="35">
        <f>J13</f>
        <v>0</v>
      </c>
      <c r="K12" s="34">
        <f t="shared" si="1"/>
        <v>31595576.62</v>
      </c>
    </row>
    <row r="13" spans="1:11" s="20" customFormat="1" ht="47.25">
      <c r="A13" s="36" t="s">
        <v>24</v>
      </c>
      <c r="B13" s="30" t="s">
        <v>13</v>
      </c>
      <c r="C13" s="30" t="s">
        <v>17</v>
      </c>
      <c r="D13" s="31" t="s">
        <v>21</v>
      </c>
      <c r="E13" s="37" t="s">
        <v>25</v>
      </c>
      <c r="F13" s="32">
        <v>21595576.62</v>
      </c>
      <c r="G13" s="34">
        <v>-8173551.23</v>
      </c>
      <c r="H13" s="34">
        <f t="shared" si="0"/>
        <v>13422025.39</v>
      </c>
      <c r="I13" s="32">
        <f>30000000+1595576.62</f>
        <v>31595576.62</v>
      </c>
      <c r="J13" s="34"/>
      <c r="K13" s="34">
        <f t="shared" si="1"/>
        <v>31595576.62</v>
      </c>
    </row>
    <row r="14" spans="1:11" s="15" customFormat="1" ht="15.75">
      <c r="A14" s="21" t="s">
        <v>26</v>
      </c>
      <c r="B14" s="22" t="s">
        <v>13</v>
      </c>
      <c r="C14" s="23" t="s">
        <v>27</v>
      </c>
      <c r="D14" s="38"/>
      <c r="E14" s="38"/>
      <c r="F14" s="19">
        <v>443836354.33</v>
      </c>
      <c r="G14" s="24">
        <f>G15</f>
        <v>0</v>
      </c>
      <c r="H14" s="19">
        <f t="shared" si="0"/>
        <v>443836354.33</v>
      </c>
      <c r="I14" s="19">
        <v>435447097.09</v>
      </c>
      <c r="J14" s="24">
        <f>J15</f>
        <v>0</v>
      </c>
      <c r="K14" s="19">
        <f t="shared" si="1"/>
        <v>435447097.09</v>
      </c>
    </row>
    <row r="15" spans="1:11" s="15" customFormat="1" ht="15.75">
      <c r="A15" s="25" t="s">
        <v>28</v>
      </c>
      <c r="B15" s="26" t="s">
        <v>13</v>
      </c>
      <c r="C15" s="39" t="s">
        <v>29</v>
      </c>
      <c r="D15" s="38"/>
      <c r="E15" s="38"/>
      <c r="F15" s="40">
        <v>111545388.49</v>
      </c>
      <c r="G15" s="27">
        <f>G16+G20</f>
        <v>0</v>
      </c>
      <c r="H15" s="28">
        <f t="shared" si="0"/>
        <v>111545388.49</v>
      </c>
      <c r="I15" s="40">
        <v>92156131.25</v>
      </c>
      <c r="J15" s="27">
        <f>J16</f>
        <v>0</v>
      </c>
      <c r="K15" s="28">
        <f t="shared" si="1"/>
        <v>92156131.25</v>
      </c>
    </row>
    <row r="16" spans="1:11" s="15" customFormat="1" ht="54" customHeight="1">
      <c r="A16" s="36" t="s">
        <v>30</v>
      </c>
      <c r="B16" s="30" t="s">
        <v>13</v>
      </c>
      <c r="C16" s="37" t="s">
        <v>29</v>
      </c>
      <c r="D16" s="31" t="s">
        <v>31</v>
      </c>
      <c r="E16" s="31"/>
      <c r="F16" s="32">
        <v>6131968.65</v>
      </c>
      <c r="G16" s="33">
        <f>G17</f>
        <v>14668192.19</v>
      </c>
      <c r="H16" s="34">
        <f t="shared" si="0"/>
        <v>20800160.84</v>
      </c>
      <c r="I16" s="32">
        <v>11818323.47</v>
      </c>
      <c r="J16" s="33">
        <f>SUM(J17,J21)</f>
        <v>0</v>
      </c>
      <c r="K16" s="34">
        <f t="shared" si="1"/>
        <v>11818323.47</v>
      </c>
    </row>
    <row r="17" spans="1:11" s="15" customFormat="1" ht="15.75">
      <c r="A17" s="29" t="s">
        <v>32</v>
      </c>
      <c r="B17" s="30" t="s">
        <v>13</v>
      </c>
      <c r="C17" s="37" t="s">
        <v>29</v>
      </c>
      <c r="D17" s="31" t="s">
        <v>33</v>
      </c>
      <c r="E17" s="31"/>
      <c r="F17" s="35">
        <v>2131968.65</v>
      </c>
      <c r="G17" s="35">
        <f>G18</f>
        <v>14668192.19</v>
      </c>
      <c r="H17" s="34">
        <f t="shared" si="0"/>
        <v>16800160.84</v>
      </c>
      <c r="I17" s="35">
        <v>7818323.47</v>
      </c>
      <c r="J17" s="35">
        <f>J18</f>
        <v>0</v>
      </c>
      <c r="K17" s="34">
        <f t="shared" si="1"/>
        <v>7818323.47</v>
      </c>
    </row>
    <row r="18" spans="1:11" s="15" customFormat="1" ht="15.75">
      <c r="A18" s="36" t="s">
        <v>34</v>
      </c>
      <c r="B18" s="30" t="s">
        <v>13</v>
      </c>
      <c r="C18" s="37" t="s">
        <v>29</v>
      </c>
      <c r="D18" s="31" t="s">
        <v>33</v>
      </c>
      <c r="E18" s="31">
        <v>800</v>
      </c>
      <c r="F18" s="35">
        <f>F19</f>
        <v>0</v>
      </c>
      <c r="G18" s="35">
        <f>G19</f>
        <v>14668192.19</v>
      </c>
      <c r="H18" s="34">
        <f t="shared" si="0"/>
        <v>14668192.19</v>
      </c>
      <c r="I18" s="35">
        <f>I19</f>
        <v>0</v>
      </c>
      <c r="J18" s="35">
        <f>J19</f>
        <v>0</v>
      </c>
      <c r="K18" s="34">
        <f t="shared" si="1"/>
        <v>0</v>
      </c>
    </row>
    <row r="19" spans="1:11" s="15" customFormat="1" ht="65.25" customHeight="1">
      <c r="A19" s="36" t="s">
        <v>35</v>
      </c>
      <c r="B19" s="30" t="s">
        <v>13</v>
      </c>
      <c r="C19" s="37" t="s">
        <v>29</v>
      </c>
      <c r="D19" s="31" t="s">
        <v>33</v>
      </c>
      <c r="E19" s="31">
        <v>810</v>
      </c>
      <c r="F19" s="35">
        <v>0</v>
      </c>
      <c r="G19" s="32">
        <v>14668192.19</v>
      </c>
      <c r="H19" s="34">
        <f t="shared" si="0"/>
        <v>14668192.19</v>
      </c>
      <c r="I19" s="35">
        <v>0</v>
      </c>
      <c r="J19" s="32">
        <v>0</v>
      </c>
      <c r="K19" s="34">
        <f t="shared" si="1"/>
        <v>0</v>
      </c>
    </row>
    <row r="20" spans="1:11" s="15" customFormat="1" ht="15.75">
      <c r="A20" s="36" t="s">
        <v>36</v>
      </c>
      <c r="B20" s="30" t="s">
        <v>13</v>
      </c>
      <c r="C20" s="37" t="s">
        <v>29</v>
      </c>
      <c r="D20" s="31" t="s">
        <v>37</v>
      </c>
      <c r="E20" s="31"/>
      <c r="F20" s="35">
        <v>25000000</v>
      </c>
      <c r="G20" s="32">
        <f>G21</f>
        <v>-14668192.19</v>
      </c>
      <c r="H20" s="34">
        <f t="shared" si="0"/>
        <v>10331807.81</v>
      </c>
      <c r="I20" s="35">
        <v>25000000</v>
      </c>
      <c r="J20" s="32">
        <f>J21</f>
        <v>0</v>
      </c>
      <c r="K20" s="34">
        <f t="shared" si="1"/>
        <v>25000000</v>
      </c>
    </row>
    <row r="21" spans="1:11" s="15" customFormat="1" ht="48.75" customHeight="1">
      <c r="A21" s="41" t="s">
        <v>38</v>
      </c>
      <c r="B21" s="30" t="s">
        <v>13</v>
      </c>
      <c r="C21" s="37" t="s">
        <v>29</v>
      </c>
      <c r="D21" s="31" t="s">
        <v>39</v>
      </c>
      <c r="E21" s="31"/>
      <c r="F21" s="35">
        <f>F23</f>
        <v>25000000</v>
      </c>
      <c r="G21" s="35">
        <f>G23</f>
        <v>-14668192.19</v>
      </c>
      <c r="H21" s="34">
        <f t="shared" si="0"/>
        <v>10331807.81</v>
      </c>
      <c r="I21" s="35">
        <f>I23</f>
        <v>25000000</v>
      </c>
      <c r="J21" s="35">
        <f>J23</f>
        <v>0</v>
      </c>
      <c r="K21" s="34">
        <f t="shared" si="1"/>
        <v>25000000</v>
      </c>
    </row>
    <row r="22" spans="1:11" s="15" customFormat="1" ht="67.5" customHeight="1">
      <c r="A22" s="41" t="s">
        <v>40</v>
      </c>
      <c r="B22" s="30" t="s">
        <v>13</v>
      </c>
      <c r="C22" s="37" t="s">
        <v>29</v>
      </c>
      <c r="D22" s="31" t="s">
        <v>41</v>
      </c>
      <c r="E22" s="31"/>
      <c r="F22" s="35"/>
      <c r="G22" s="35"/>
      <c r="H22" s="34"/>
      <c r="I22" s="35"/>
      <c r="J22" s="35"/>
      <c r="K22" s="34"/>
    </row>
    <row r="23" spans="1:11" s="15" customFormat="1" ht="15.75">
      <c r="A23" s="36" t="s">
        <v>34</v>
      </c>
      <c r="B23" s="30" t="s">
        <v>13</v>
      </c>
      <c r="C23" s="37" t="s">
        <v>29</v>
      </c>
      <c r="D23" s="31" t="s">
        <v>41</v>
      </c>
      <c r="E23" s="31">
        <v>800</v>
      </c>
      <c r="F23" s="35">
        <f>F24</f>
        <v>25000000</v>
      </c>
      <c r="G23" s="32">
        <f>G24</f>
        <v>-14668192.19</v>
      </c>
      <c r="H23" s="34">
        <f>SUM(F23:G23)</f>
        <v>10331807.81</v>
      </c>
      <c r="I23" s="35">
        <f>I24</f>
        <v>25000000</v>
      </c>
      <c r="J23" s="32">
        <f>J24</f>
        <v>0</v>
      </c>
      <c r="K23" s="34">
        <f>SUM(I23:J23)</f>
        <v>25000000</v>
      </c>
    </row>
    <row r="24" spans="1:11" s="15" customFormat="1" ht="63" customHeight="1">
      <c r="A24" s="36" t="s">
        <v>35</v>
      </c>
      <c r="B24" s="30" t="s">
        <v>13</v>
      </c>
      <c r="C24" s="37" t="s">
        <v>29</v>
      </c>
      <c r="D24" s="31" t="s">
        <v>41</v>
      </c>
      <c r="E24" s="31">
        <v>810</v>
      </c>
      <c r="F24" s="35">
        <v>25000000</v>
      </c>
      <c r="G24" s="33">
        <v>-14668192.19</v>
      </c>
      <c r="H24" s="34">
        <f>SUM(F24:G24)</f>
        <v>10331807.81</v>
      </c>
      <c r="I24" s="35">
        <v>25000000</v>
      </c>
      <c r="J24" s="33">
        <v>0</v>
      </c>
      <c r="K24" s="34">
        <f>SUM(I24:J24)</f>
        <v>25000000</v>
      </c>
    </row>
    <row r="25" spans="1:11" s="46" customFormat="1" ht="16.5">
      <c r="A25" s="42" t="s">
        <v>42</v>
      </c>
      <c r="B25" s="43"/>
      <c r="C25" s="43"/>
      <c r="D25" s="44"/>
      <c r="E25" s="43"/>
      <c r="F25" s="45">
        <v>4984077626.47</v>
      </c>
      <c r="G25" s="45">
        <f>SUM(G7)</f>
        <v>-8173551.23</v>
      </c>
      <c r="H25" s="45">
        <f>SUM(F25:G25)</f>
        <v>4975904075.240001</v>
      </c>
      <c r="I25" s="45">
        <v>5083570546.02</v>
      </c>
      <c r="J25" s="45">
        <f>SUM(J7)</f>
        <v>0</v>
      </c>
      <c r="K25" s="45">
        <f>SUM(I25:J25)</f>
        <v>5083570546.02</v>
      </c>
    </row>
    <row r="28" ht="15.75">
      <c r="H28" s="47"/>
    </row>
  </sheetData>
  <sheetProtection selectLockedCells="1" selectUnlockedCells="1"/>
  <mergeCells count="4">
    <mergeCell ref="E1:H1"/>
    <mergeCell ref="I1:K1"/>
    <mergeCell ref="I2:K2"/>
    <mergeCell ref="A4:K4"/>
  </mergeCells>
  <printOptions/>
  <pageMargins left="0.55" right="0.24027777777777778" top="0.6701388888888888" bottom="0.3194444444444444" header="0.5118055555555555" footer="0.1597222222222222"/>
  <pageSetup firstPageNumber="77" useFirstPageNumber="1" fitToHeight="1" fitToWidth="1" horizontalDpi="300" verticalDpi="300" orientation="landscape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2021-09-27T09:21:06Z</dcterms:modified>
  <cp:category/>
  <cp:version/>
  <cp:contentType/>
  <cp:contentStatus/>
</cp:coreProperties>
</file>