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69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'Лист1'!$A$2:$M$52</definedName>
  </definedNames>
  <calcPr fullCalcOnLoad="1"/>
</workbook>
</file>

<file path=xl/sharedStrings.xml><?xml version="1.0" encoding="utf-8"?>
<sst xmlns="http://schemas.openxmlformats.org/spreadsheetml/2006/main" count="154" uniqueCount="87">
  <si>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</si>
  <si>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</si>
  <si>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</si>
  <si>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</si>
  <si>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Источники финансирования*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</si>
  <si>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</si>
  <si>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</si>
  <si>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</si>
  <si>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</si>
  <si>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</si>
  <si>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</si>
  <si>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</si>
  <si>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</si>
  <si>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</si>
  <si>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</si>
  <si>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</si>
  <si>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</si>
  <si>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</si>
  <si>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</si>
  <si>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</si>
  <si>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</si>
  <si>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</si>
  <si>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</si>
  <si>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</si>
  <si>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</si>
  <si>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</si>
  <si>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</si>
  <si>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</si>
  <si>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</si>
  <si>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</si>
  <si>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</si>
  <si>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</si>
  <si>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</si>
  <si>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</si>
  <si>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</si>
  <si>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</si>
  <si>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</si>
  <si>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</si>
  <si>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t>5.2</t>
  </si>
  <si>
    <t>5.3</t>
  </si>
  <si>
    <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</si>
  <si>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</si>
  <si>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</si>
  <si>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</si>
  <si>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</si>
  <si>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</si>
  <si>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</si>
  <si>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</si>
  <si>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 xml:space="preserve">Мероприятие 4                                             Организация киновидеопоказа 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</si>
  <si>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</si>
  <si>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</si>
  <si>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</si>
  <si>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</si>
  <si>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</si>
  <si>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</si>
  <si>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</si>
  <si>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</si>
  <si>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</si>
  <si>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1 Количество проведённых культурно-просветительских мероприятий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</si>
  <si>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</si>
  <si>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</si>
  <si>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</si>
  <si>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</si>
  <si>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</si>
  <si>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</si>
  <si>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>Мероприятие 3                                     Ремонт помещений для размещения МКУ "ЦБ"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</si>
  <si>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</si>
  <si>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</si>
  <si>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13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</si>
  <si>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</si>
  <si>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</si>
  <si>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 xml:space="preserve">Индикатор 1 Количество киносеансов </t>
  </si>
  <si>
    <t>тыс.чел. в год</t>
  </si>
  <si>
    <t>ед.  в год</t>
  </si>
  <si>
    <t xml:space="preserve">Мероприятие 5                                           Организация научно-практических конференций, семинаров, лекций, культурно-просветительских мероприятий 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</si>
  <si>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</si>
  <si>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</si>
  <si>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</si>
  <si>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</si>
  <si>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</si>
  <si>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</si>
  <si>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</si>
  <si>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</si>
  <si>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</si>
  <si>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</si>
  <si>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"Развитие культуры города Обнинска"</t>
  </si>
  <si>
    <t xml:space="preserve">5. Перечень, финансовое обеспечение и характеристика мероприятий муниципальной программы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</si>
</sst>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6"/>
      <color indexed="13"/>
      <name val="Times New Roman"/>
      <family val="1"/>
    </font>
    <font>
      <sz val="16"/>
      <color indexed="17"/>
      <name val="Times New Roman"/>
      <family val="1"/>
    </font>
    <font>
      <i/>
      <sz val="16"/>
      <color indexed="17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164" fontId="5" fillId="24" borderId="10" xfId="0" applyNumberFormat="1" applyFont="1" applyFill="1" applyBorder="1" applyAlignment="1">
      <alignment vertical="top" wrapText="1"/>
    </xf>
    <xf numFmtId="1" fontId="3" fillId="24" borderId="17" xfId="0" applyNumberFormat="1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vertical="top" wrapText="1"/>
    </xf>
    <xf numFmtId="164" fontId="3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1" fontId="5" fillId="24" borderId="17" xfId="0" applyNumberFormat="1" applyFont="1" applyFill="1" applyBorder="1" applyAlignment="1">
      <alignment horizontal="center" vertical="top" wrapText="1"/>
    </xf>
    <xf numFmtId="0" fontId="6" fillId="24" borderId="0" xfId="0" applyFont="1" applyFill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1" fontId="3" fillId="24" borderId="11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right" vertical="center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3" fontId="5" fillId="24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24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right" vertical="center" wrapText="1"/>
    </xf>
    <xf numFmtId="164" fontId="5" fillId="24" borderId="10" xfId="0" applyNumberFormat="1" applyFont="1" applyFill="1" applyBorder="1" applyAlignment="1">
      <alignment horizontal="right" vertical="center" wrapText="1"/>
    </xf>
    <xf numFmtId="0" fontId="11" fillId="24" borderId="0" xfId="0" applyFont="1" applyFill="1" applyAlignment="1">
      <alignment wrapText="1"/>
    </xf>
    <xf numFmtId="0" fontId="0" fillId="24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5" fillId="0" borderId="1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7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164" fontId="5" fillId="0" borderId="15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5" fillId="24" borderId="15" xfId="0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right" vertical="center" wrapText="1"/>
    </xf>
    <xf numFmtId="3" fontId="5" fillId="24" borderId="15" xfId="0" applyNumberFormat="1" applyFont="1" applyFill="1" applyBorder="1" applyAlignment="1">
      <alignment horizontal="right" vertical="top" wrapText="1"/>
    </xf>
    <xf numFmtId="164" fontId="5" fillId="24" borderId="15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tabSelected="1" zoomScale="60" zoomScaleNormal="60" zoomScaleSheetLayoutView="75" zoomScalePageLayoutView="75" workbookViewId="0" topLeftCell="A1">
      <selection activeCell="G13" sqref="G13"/>
    </sheetView>
  </sheetViews>
  <sheetFormatPr defaultColWidth="9.00390625" defaultRowHeight="12.75"/>
  <cols>
    <col min="1" max="1" width="6.375" style="0" customWidth="1"/>
    <col min="2" max="2" width="57.00390625" style="0" customWidth="1"/>
    <col min="3" max="3" width="20.375" style="74" customWidth="1"/>
    <col min="4" max="4" width="12.625" style="0" customWidth="1"/>
    <col min="5" max="5" width="17.625" style="0" customWidth="1"/>
    <col min="6" max="6" width="27.375" style="0" customWidth="1"/>
    <col min="7" max="7" width="16.25390625" style="0" customWidth="1"/>
    <col min="8" max="8" width="16.875" style="0" customWidth="1"/>
    <col min="9" max="9" width="17.00390625" style="0" customWidth="1"/>
    <col min="10" max="10" width="16.25390625" style="0" customWidth="1"/>
    <col min="11" max="11" width="15.625" style="0" customWidth="1"/>
    <col min="12" max="12" width="17.125" style="0" customWidth="1"/>
    <col min="13" max="13" width="20.125" style="0" customWidth="1"/>
  </cols>
  <sheetData>
    <row r="2" spans="2:13" ht="60.75" customHeight="1">
      <c r="B2" s="76"/>
      <c r="C2" s="76"/>
      <c r="D2" s="76"/>
      <c r="E2" s="76"/>
      <c r="F2" s="76"/>
      <c r="G2" s="76"/>
      <c r="H2" s="76"/>
      <c r="I2" s="76"/>
      <c r="J2" s="92" t="s">
        <v>85</v>
      </c>
      <c r="K2" s="92"/>
      <c r="L2" s="92"/>
      <c r="M2" s="92"/>
    </row>
    <row r="3" spans="1:13" ht="30.75" customHeight="1">
      <c r="A3" s="77"/>
      <c r="B3" s="93" t="s">
        <v>86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42" customHeight="1">
      <c r="A4" s="100" t="s">
        <v>0</v>
      </c>
      <c r="B4" s="100" t="s">
        <v>1</v>
      </c>
      <c r="C4" s="101" t="s">
        <v>84</v>
      </c>
      <c r="D4" s="100" t="s">
        <v>2</v>
      </c>
      <c r="E4" s="100" t="s">
        <v>3</v>
      </c>
      <c r="F4" s="100" t="s">
        <v>4</v>
      </c>
      <c r="G4" s="100" t="s">
        <v>5</v>
      </c>
      <c r="H4" s="100"/>
      <c r="I4" s="100"/>
      <c r="J4" s="100"/>
      <c r="K4" s="100"/>
      <c r="L4" s="100"/>
      <c r="M4" s="95" t="s">
        <v>29</v>
      </c>
    </row>
    <row r="5" spans="1:13" ht="20.25">
      <c r="A5" s="100"/>
      <c r="B5" s="100"/>
      <c r="C5" s="102"/>
      <c r="D5" s="100"/>
      <c r="E5" s="100"/>
      <c r="F5" s="100"/>
      <c r="G5" s="2">
        <v>2015</v>
      </c>
      <c r="H5" s="2">
        <v>2016</v>
      </c>
      <c r="I5" s="2">
        <v>2017</v>
      </c>
      <c r="J5" s="2">
        <v>2018</v>
      </c>
      <c r="K5" s="2">
        <v>2019</v>
      </c>
      <c r="L5" s="2">
        <v>2020</v>
      </c>
      <c r="M5" s="96"/>
    </row>
    <row r="6" spans="1:13" ht="98.25" customHeight="1">
      <c r="A6" s="4">
        <v>1</v>
      </c>
      <c r="B6" s="10" t="s">
        <v>40</v>
      </c>
      <c r="C6" s="62"/>
      <c r="D6" s="5" t="s">
        <v>6</v>
      </c>
      <c r="E6" s="2" t="s">
        <v>35</v>
      </c>
      <c r="F6" s="6" t="s">
        <v>8</v>
      </c>
      <c r="G6" s="7">
        <f aca="true" t="shared" si="0" ref="G6:M6">SUM(G7,G9,G14,G17,G20)</f>
        <v>99954</v>
      </c>
      <c r="H6" s="7">
        <f t="shared" si="0"/>
        <v>108918</v>
      </c>
      <c r="I6" s="7">
        <f t="shared" si="0"/>
        <v>109316</v>
      </c>
      <c r="J6" s="7">
        <f t="shared" si="0"/>
        <v>117439</v>
      </c>
      <c r="K6" s="7">
        <f t="shared" si="0"/>
        <v>126223</v>
      </c>
      <c r="L6" s="7">
        <f t="shared" si="0"/>
        <v>131758</v>
      </c>
      <c r="M6" s="7">
        <f t="shared" si="0"/>
        <v>693608</v>
      </c>
    </row>
    <row r="7" spans="1:13" ht="63" customHeight="1">
      <c r="A7" s="16" t="s">
        <v>20</v>
      </c>
      <c r="B7" s="36" t="s">
        <v>68</v>
      </c>
      <c r="C7" s="63"/>
      <c r="D7" s="2" t="s">
        <v>6</v>
      </c>
      <c r="E7" s="2" t="s">
        <v>35</v>
      </c>
      <c r="F7" s="6" t="s">
        <v>9</v>
      </c>
      <c r="G7" s="7">
        <v>6000</v>
      </c>
      <c r="H7" s="7">
        <v>6500</v>
      </c>
      <c r="I7" s="7">
        <v>6500</v>
      </c>
      <c r="J7" s="7">
        <v>6500</v>
      </c>
      <c r="K7" s="7">
        <v>6500</v>
      </c>
      <c r="L7" s="7">
        <v>7000</v>
      </c>
      <c r="M7" s="7">
        <f>SUM(G7:L7)</f>
        <v>39000</v>
      </c>
    </row>
    <row r="8" spans="1:13" s="21" customFormat="1" ht="40.5">
      <c r="A8" s="17"/>
      <c r="B8" s="37" t="s">
        <v>70</v>
      </c>
      <c r="C8" s="48">
        <v>1</v>
      </c>
      <c r="D8" s="37"/>
      <c r="E8" s="38" t="s">
        <v>76</v>
      </c>
      <c r="F8" s="37"/>
      <c r="G8" s="52">
        <v>50</v>
      </c>
      <c r="H8" s="52">
        <v>54</v>
      </c>
      <c r="I8" s="52">
        <v>54</v>
      </c>
      <c r="J8" s="52">
        <v>54</v>
      </c>
      <c r="K8" s="52">
        <v>54</v>
      </c>
      <c r="L8" s="52">
        <v>58</v>
      </c>
      <c r="M8" s="20"/>
    </row>
    <row r="9" spans="1:13" ht="66" customHeight="1">
      <c r="A9" s="8" t="s">
        <v>21</v>
      </c>
      <c r="B9" s="9" t="s">
        <v>66</v>
      </c>
      <c r="C9" s="22"/>
      <c r="D9" s="2" t="s">
        <v>6</v>
      </c>
      <c r="E9" s="2" t="s">
        <v>35</v>
      </c>
      <c r="F9" s="6" t="s">
        <v>9</v>
      </c>
      <c r="G9" s="7">
        <v>74454</v>
      </c>
      <c r="H9" s="7">
        <v>80918</v>
      </c>
      <c r="I9" s="7">
        <v>88066</v>
      </c>
      <c r="J9" s="7">
        <v>95789</v>
      </c>
      <c r="K9" s="7">
        <v>104273</v>
      </c>
      <c r="L9" s="7">
        <v>109008</v>
      </c>
      <c r="M9" s="7">
        <f>SUM(G9:L9)</f>
        <v>552508</v>
      </c>
    </row>
    <row r="10" spans="1:13" s="45" customFormat="1" ht="40.5">
      <c r="A10" s="44"/>
      <c r="B10" s="37" t="s">
        <v>30</v>
      </c>
      <c r="C10" s="48">
        <v>0.25</v>
      </c>
      <c r="D10" s="37"/>
      <c r="E10" s="38" t="s">
        <v>76</v>
      </c>
      <c r="F10" s="37"/>
      <c r="G10" s="52">
        <v>720</v>
      </c>
      <c r="H10" s="52">
        <v>720</v>
      </c>
      <c r="I10" s="52">
        <v>720</v>
      </c>
      <c r="J10" s="52">
        <v>720</v>
      </c>
      <c r="K10" s="52">
        <v>720</v>
      </c>
      <c r="L10" s="52">
        <v>720</v>
      </c>
      <c r="M10" s="39"/>
    </row>
    <row r="11" spans="1:13" s="45" customFormat="1" ht="40.5">
      <c r="A11" s="44"/>
      <c r="B11" s="37" t="s">
        <v>33</v>
      </c>
      <c r="C11" s="48">
        <v>0.25</v>
      </c>
      <c r="D11" s="37"/>
      <c r="E11" s="38" t="s">
        <v>77</v>
      </c>
      <c r="F11" s="37"/>
      <c r="G11" s="52">
        <v>140</v>
      </c>
      <c r="H11" s="52">
        <v>140</v>
      </c>
      <c r="I11" s="52">
        <v>140</v>
      </c>
      <c r="J11" s="52">
        <v>140</v>
      </c>
      <c r="K11" s="52">
        <v>140</v>
      </c>
      <c r="L11" s="52">
        <v>140</v>
      </c>
      <c r="M11" s="39"/>
    </row>
    <row r="12" spans="1:13" s="21" customFormat="1" ht="40.5">
      <c r="A12" s="17"/>
      <c r="B12" s="18" t="s">
        <v>45</v>
      </c>
      <c r="C12" s="64">
        <v>0.25</v>
      </c>
      <c r="D12" s="18"/>
      <c r="E12" s="19" t="s">
        <v>76</v>
      </c>
      <c r="F12" s="18"/>
      <c r="G12" s="53">
        <v>87</v>
      </c>
      <c r="H12" s="53">
        <v>87</v>
      </c>
      <c r="I12" s="53">
        <v>87</v>
      </c>
      <c r="J12" s="53">
        <v>87</v>
      </c>
      <c r="K12" s="53">
        <v>87</v>
      </c>
      <c r="L12" s="53">
        <v>87</v>
      </c>
      <c r="M12" s="20"/>
    </row>
    <row r="13" spans="1:13" s="45" customFormat="1" ht="40.5">
      <c r="A13" s="44"/>
      <c r="B13" s="37" t="s">
        <v>57</v>
      </c>
      <c r="C13" s="48">
        <v>0.25</v>
      </c>
      <c r="D13" s="37"/>
      <c r="E13" s="38" t="s">
        <v>78</v>
      </c>
      <c r="F13" s="37"/>
      <c r="G13" s="54">
        <v>2840</v>
      </c>
      <c r="H13" s="54">
        <v>2840</v>
      </c>
      <c r="I13" s="54">
        <v>2840</v>
      </c>
      <c r="J13" s="54">
        <v>2840</v>
      </c>
      <c r="K13" s="54">
        <v>2840</v>
      </c>
      <c r="L13" s="54">
        <v>2850</v>
      </c>
      <c r="M13" s="39"/>
    </row>
    <row r="14" spans="1:13" ht="101.25">
      <c r="A14" s="8" t="s">
        <v>46</v>
      </c>
      <c r="B14" s="10" t="s">
        <v>60</v>
      </c>
      <c r="C14" s="62"/>
      <c r="D14" s="2" t="s">
        <v>6</v>
      </c>
      <c r="E14" s="2" t="s">
        <v>35</v>
      </c>
      <c r="F14" s="6" t="s">
        <v>9</v>
      </c>
      <c r="G14" s="7">
        <v>10100</v>
      </c>
      <c r="H14" s="7">
        <v>12250</v>
      </c>
      <c r="I14" s="7">
        <v>5250</v>
      </c>
      <c r="J14" s="7">
        <v>5350</v>
      </c>
      <c r="K14" s="7">
        <v>5350</v>
      </c>
      <c r="L14" s="7">
        <v>5350</v>
      </c>
      <c r="M14" s="7">
        <f>SUM(G14:L14)</f>
        <v>43650</v>
      </c>
    </row>
    <row r="15" spans="1:13" s="21" customFormat="1" ht="81">
      <c r="A15" s="17"/>
      <c r="B15" s="37" t="s">
        <v>75</v>
      </c>
      <c r="C15" s="48">
        <v>0.5</v>
      </c>
      <c r="D15" s="18"/>
      <c r="E15" s="19" t="s">
        <v>15</v>
      </c>
      <c r="F15" s="18"/>
      <c r="G15" s="53">
        <v>100</v>
      </c>
      <c r="H15" s="53">
        <v>100</v>
      </c>
      <c r="I15" s="53">
        <v>100</v>
      </c>
      <c r="J15" s="53">
        <v>100</v>
      </c>
      <c r="K15" s="53">
        <v>100</v>
      </c>
      <c r="L15" s="53">
        <v>100</v>
      </c>
      <c r="M15" s="20"/>
    </row>
    <row r="16" spans="1:13" s="21" customFormat="1" ht="101.25">
      <c r="A16" s="17"/>
      <c r="B16" s="37" t="s">
        <v>53</v>
      </c>
      <c r="C16" s="48">
        <v>0.5</v>
      </c>
      <c r="D16" s="18"/>
      <c r="E16" s="19" t="s">
        <v>15</v>
      </c>
      <c r="F16" s="18"/>
      <c r="G16" s="53">
        <v>100</v>
      </c>
      <c r="H16" s="53">
        <v>100</v>
      </c>
      <c r="I16" s="53">
        <v>100</v>
      </c>
      <c r="J16" s="53">
        <v>100</v>
      </c>
      <c r="K16" s="53">
        <v>100</v>
      </c>
      <c r="L16" s="53">
        <v>100</v>
      </c>
      <c r="M16" s="20"/>
    </row>
    <row r="17" spans="1:13" ht="40.5">
      <c r="A17" s="47" t="s">
        <v>47</v>
      </c>
      <c r="B17" s="36" t="s">
        <v>48</v>
      </c>
      <c r="C17" s="65"/>
      <c r="D17" s="2" t="s">
        <v>6</v>
      </c>
      <c r="E17" s="2" t="s">
        <v>35</v>
      </c>
      <c r="F17" s="6" t="s">
        <v>9</v>
      </c>
      <c r="G17" s="7">
        <v>4400</v>
      </c>
      <c r="H17" s="7">
        <v>4000</v>
      </c>
      <c r="I17" s="7">
        <v>4000</v>
      </c>
      <c r="J17" s="7">
        <v>4000</v>
      </c>
      <c r="K17" s="7">
        <v>4000</v>
      </c>
      <c r="L17" s="7">
        <v>4000</v>
      </c>
      <c r="M17" s="7">
        <f>SUM(G17:L17)</f>
        <v>24400</v>
      </c>
    </row>
    <row r="18" spans="1:13" s="21" customFormat="1" ht="38.25" customHeight="1">
      <c r="A18" s="17"/>
      <c r="B18" s="18" t="s">
        <v>71</v>
      </c>
      <c r="C18" s="64">
        <v>0.5</v>
      </c>
      <c r="D18" s="18"/>
      <c r="E18" s="19" t="s">
        <v>73</v>
      </c>
      <c r="F18" s="18"/>
      <c r="G18" s="55">
        <v>3570</v>
      </c>
      <c r="H18" s="55">
        <v>3570</v>
      </c>
      <c r="I18" s="55">
        <v>3570</v>
      </c>
      <c r="J18" s="55">
        <v>3570</v>
      </c>
      <c r="K18" s="55">
        <v>3570</v>
      </c>
      <c r="L18" s="55">
        <v>3570</v>
      </c>
      <c r="M18" s="20"/>
    </row>
    <row r="19" spans="1:13" s="21" customFormat="1" ht="40.5">
      <c r="A19" s="75"/>
      <c r="B19" s="18" t="s">
        <v>44</v>
      </c>
      <c r="C19" s="64">
        <v>0.5</v>
      </c>
      <c r="D19" s="18"/>
      <c r="E19" s="19" t="s">
        <v>72</v>
      </c>
      <c r="F19" s="18"/>
      <c r="G19" s="55">
        <v>84</v>
      </c>
      <c r="H19" s="55">
        <v>84</v>
      </c>
      <c r="I19" s="55">
        <v>84</v>
      </c>
      <c r="J19" s="55">
        <v>84</v>
      </c>
      <c r="K19" s="55">
        <v>84</v>
      </c>
      <c r="L19" s="55">
        <v>84</v>
      </c>
      <c r="M19" s="20"/>
    </row>
    <row r="20" spans="1:13" s="43" customFormat="1" ht="81">
      <c r="A20" s="47" t="s">
        <v>49</v>
      </c>
      <c r="B20" s="36" t="s">
        <v>74</v>
      </c>
      <c r="C20" s="66"/>
      <c r="D20" s="2" t="s">
        <v>6</v>
      </c>
      <c r="E20" s="50" t="s">
        <v>35</v>
      </c>
      <c r="F20" s="51" t="s">
        <v>9</v>
      </c>
      <c r="G20" s="42">
        <v>5000</v>
      </c>
      <c r="H20" s="42">
        <v>5250</v>
      </c>
      <c r="I20" s="42">
        <v>5500</v>
      </c>
      <c r="J20" s="42">
        <v>5800</v>
      </c>
      <c r="K20" s="42">
        <v>6100</v>
      </c>
      <c r="L20" s="42">
        <v>6400</v>
      </c>
      <c r="M20" s="42">
        <f>SUM(G20:L20)</f>
        <v>34050</v>
      </c>
    </row>
    <row r="21" spans="1:13" s="43" customFormat="1" ht="60.75">
      <c r="A21" s="40"/>
      <c r="B21" s="37" t="s">
        <v>58</v>
      </c>
      <c r="C21" s="67">
        <v>1</v>
      </c>
      <c r="D21" s="41"/>
      <c r="E21" s="38" t="s">
        <v>76</v>
      </c>
      <c r="F21" s="37"/>
      <c r="G21" s="52">
        <v>135</v>
      </c>
      <c r="H21" s="52">
        <v>135</v>
      </c>
      <c r="I21" s="52">
        <v>135</v>
      </c>
      <c r="J21" s="52">
        <v>135</v>
      </c>
      <c r="K21" s="52">
        <v>135</v>
      </c>
      <c r="L21" s="52">
        <v>135</v>
      </c>
      <c r="M21" s="42"/>
    </row>
    <row r="22" spans="1:13" ht="81">
      <c r="A22" s="13">
        <v>2</v>
      </c>
      <c r="B22" s="3" t="s">
        <v>54</v>
      </c>
      <c r="C22" s="61"/>
      <c r="D22" s="3" t="s">
        <v>6</v>
      </c>
      <c r="E22" s="3" t="s">
        <v>35</v>
      </c>
      <c r="F22" s="6" t="s">
        <v>8</v>
      </c>
      <c r="G22" s="7">
        <f aca="true" t="shared" si="1" ref="G22:L22">G23+G26</f>
        <v>43229</v>
      </c>
      <c r="H22" s="7">
        <f t="shared" si="1"/>
        <v>43754</v>
      </c>
      <c r="I22" s="7">
        <f t="shared" si="1"/>
        <v>44003</v>
      </c>
      <c r="J22" s="7">
        <f t="shared" si="1"/>
        <v>44276</v>
      </c>
      <c r="K22" s="7">
        <f t="shared" si="1"/>
        <v>44576</v>
      </c>
      <c r="L22" s="7">
        <f t="shared" si="1"/>
        <v>44910</v>
      </c>
      <c r="M22" s="7">
        <f>SUM(G22:L22)</f>
        <v>264748</v>
      </c>
    </row>
    <row r="23" spans="1:13" ht="60.75">
      <c r="A23" s="97" t="s">
        <v>22</v>
      </c>
      <c r="B23" s="9" t="s">
        <v>36</v>
      </c>
      <c r="C23" s="22"/>
      <c r="D23" s="2" t="s">
        <v>6</v>
      </c>
      <c r="E23" s="2" t="s">
        <v>35</v>
      </c>
      <c r="F23" s="14" t="s">
        <v>9</v>
      </c>
      <c r="G23" s="12">
        <v>41529</v>
      </c>
      <c r="H23" s="12">
        <v>41754</v>
      </c>
      <c r="I23" s="12">
        <v>42003</v>
      </c>
      <c r="J23" s="12">
        <v>42276</v>
      </c>
      <c r="K23" s="12">
        <v>42576</v>
      </c>
      <c r="L23" s="12">
        <v>42906</v>
      </c>
      <c r="M23" s="12">
        <f>SUM(G23:L23)</f>
        <v>253044</v>
      </c>
    </row>
    <row r="24" spans="1:13" s="21" customFormat="1" ht="57.75" customHeight="1">
      <c r="A24" s="98"/>
      <c r="B24" s="25" t="s">
        <v>79</v>
      </c>
      <c r="C24" s="68">
        <v>0.6</v>
      </c>
      <c r="D24" s="19"/>
      <c r="E24" s="19" t="s">
        <v>77</v>
      </c>
      <c r="F24" s="26"/>
      <c r="G24" s="23">
        <v>38.8</v>
      </c>
      <c r="H24" s="23">
        <v>38.9</v>
      </c>
      <c r="I24" s="23">
        <v>39</v>
      </c>
      <c r="J24" s="23">
        <v>39</v>
      </c>
      <c r="K24" s="23">
        <v>39</v>
      </c>
      <c r="L24" s="23">
        <v>39</v>
      </c>
      <c r="M24" s="20"/>
    </row>
    <row r="25" spans="1:13" s="21" customFormat="1" ht="57.75" customHeight="1">
      <c r="A25" s="105"/>
      <c r="B25" s="27" t="s">
        <v>59</v>
      </c>
      <c r="C25" s="69">
        <v>0.4</v>
      </c>
      <c r="D25" s="28"/>
      <c r="E25" s="28" t="s">
        <v>80</v>
      </c>
      <c r="F25" s="19"/>
      <c r="G25" s="53">
        <v>6000</v>
      </c>
      <c r="H25" s="53">
        <v>6000</v>
      </c>
      <c r="I25" s="53">
        <v>6000</v>
      </c>
      <c r="J25" s="53">
        <v>6000</v>
      </c>
      <c r="K25" s="53">
        <v>6000</v>
      </c>
      <c r="L25" s="53">
        <v>6000</v>
      </c>
      <c r="M25" s="20"/>
    </row>
    <row r="26" spans="1:13" ht="81">
      <c r="A26" s="97" t="s">
        <v>23</v>
      </c>
      <c r="B26" s="10" t="s">
        <v>61</v>
      </c>
      <c r="C26" s="61"/>
      <c r="D26" s="2" t="s">
        <v>6</v>
      </c>
      <c r="E26" s="3" t="s">
        <v>35</v>
      </c>
      <c r="F26" s="6" t="s">
        <v>9</v>
      </c>
      <c r="G26" s="12">
        <v>1700</v>
      </c>
      <c r="H26" s="12">
        <v>2000</v>
      </c>
      <c r="I26" s="12">
        <v>2000</v>
      </c>
      <c r="J26" s="12">
        <v>2000</v>
      </c>
      <c r="K26" s="12">
        <v>2000</v>
      </c>
      <c r="L26" s="12">
        <v>2004</v>
      </c>
      <c r="M26" s="12">
        <f>SUM(G26:L26)</f>
        <v>11704</v>
      </c>
    </row>
    <row r="27" spans="1:13" s="21" customFormat="1" ht="81">
      <c r="A27" s="98"/>
      <c r="B27" s="37" t="s">
        <v>55</v>
      </c>
      <c r="C27" s="70">
        <v>0.9</v>
      </c>
      <c r="D27" s="28"/>
      <c r="E27" s="28" t="s">
        <v>15</v>
      </c>
      <c r="F27" s="19"/>
      <c r="G27" s="53">
        <v>100</v>
      </c>
      <c r="H27" s="53">
        <v>100</v>
      </c>
      <c r="I27" s="53">
        <v>100</v>
      </c>
      <c r="J27" s="53">
        <v>100</v>
      </c>
      <c r="K27" s="53">
        <v>100</v>
      </c>
      <c r="L27" s="53">
        <v>100</v>
      </c>
      <c r="M27" s="29"/>
    </row>
    <row r="28" spans="1:13" s="21" customFormat="1" ht="60.75">
      <c r="A28" s="98"/>
      <c r="B28" s="18" t="s">
        <v>11</v>
      </c>
      <c r="C28" s="64">
        <v>0.1</v>
      </c>
      <c r="D28" s="26"/>
      <c r="E28" s="19" t="s">
        <v>10</v>
      </c>
      <c r="F28" s="18"/>
      <c r="G28" s="53">
        <v>30</v>
      </c>
      <c r="H28" s="53">
        <v>32</v>
      </c>
      <c r="I28" s="53">
        <v>32</v>
      </c>
      <c r="J28" s="53">
        <v>34</v>
      </c>
      <c r="K28" s="53">
        <v>35</v>
      </c>
      <c r="L28" s="53">
        <v>35</v>
      </c>
      <c r="M28" s="20"/>
    </row>
    <row r="29" spans="1:13" ht="60.75">
      <c r="A29" s="16">
        <v>3</v>
      </c>
      <c r="B29" s="3" t="s">
        <v>41</v>
      </c>
      <c r="C29" s="62"/>
      <c r="D29" s="11" t="s">
        <v>6</v>
      </c>
      <c r="E29" s="2" t="s">
        <v>35</v>
      </c>
      <c r="F29" s="6" t="s">
        <v>8</v>
      </c>
      <c r="G29" s="7">
        <f aca="true" t="shared" si="2" ref="G29:L29">G30+G34</f>
        <v>21981</v>
      </c>
      <c r="H29" s="7">
        <f t="shared" si="2"/>
        <v>23099</v>
      </c>
      <c r="I29" s="7">
        <f t="shared" si="2"/>
        <v>20729</v>
      </c>
      <c r="J29" s="7">
        <f t="shared" si="2"/>
        <v>20972</v>
      </c>
      <c r="K29" s="7">
        <f t="shared" si="2"/>
        <v>20929</v>
      </c>
      <c r="L29" s="7">
        <f t="shared" si="2"/>
        <v>21402</v>
      </c>
      <c r="M29" s="7">
        <f>SUM(G29:L29)</f>
        <v>129112</v>
      </c>
    </row>
    <row r="30" spans="1:13" ht="40.5">
      <c r="A30" s="97" t="s">
        <v>24</v>
      </c>
      <c r="B30" s="10" t="s">
        <v>31</v>
      </c>
      <c r="C30" s="61"/>
      <c r="D30" s="2" t="s">
        <v>6</v>
      </c>
      <c r="E30" s="2" t="s">
        <v>35</v>
      </c>
      <c r="F30" s="6" t="s">
        <v>9</v>
      </c>
      <c r="G30" s="7">
        <v>19681</v>
      </c>
      <c r="H30" s="7">
        <v>19799</v>
      </c>
      <c r="I30" s="7">
        <v>19929</v>
      </c>
      <c r="J30" s="7">
        <v>20072</v>
      </c>
      <c r="K30" s="7">
        <v>20229</v>
      </c>
      <c r="L30" s="7">
        <v>20402</v>
      </c>
      <c r="M30" s="7">
        <f>SUM(G30:L30)</f>
        <v>120112</v>
      </c>
    </row>
    <row r="31" spans="1:13" s="21" customFormat="1" ht="40.5">
      <c r="A31" s="98"/>
      <c r="B31" s="27" t="s">
        <v>12</v>
      </c>
      <c r="C31" s="69">
        <v>0.25</v>
      </c>
      <c r="D31" s="26"/>
      <c r="E31" s="28" t="s">
        <v>34</v>
      </c>
      <c r="F31" s="18"/>
      <c r="G31" s="20">
        <v>52.3</v>
      </c>
      <c r="H31" s="20">
        <v>52.4</v>
      </c>
      <c r="I31" s="20">
        <v>52.5</v>
      </c>
      <c r="J31" s="20">
        <v>52.6</v>
      </c>
      <c r="K31" s="20">
        <v>52.7</v>
      </c>
      <c r="L31" s="20">
        <v>52.8</v>
      </c>
      <c r="M31" s="20"/>
    </row>
    <row r="32" spans="1:13" s="21" customFormat="1" ht="60.75">
      <c r="A32" s="98"/>
      <c r="B32" s="27" t="s">
        <v>13</v>
      </c>
      <c r="C32" s="69">
        <v>0.25</v>
      </c>
      <c r="D32" s="26"/>
      <c r="E32" s="28" t="s">
        <v>81</v>
      </c>
      <c r="F32" s="18"/>
      <c r="G32" s="55">
        <v>600</v>
      </c>
      <c r="H32" s="55">
        <v>660</v>
      </c>
      <c r="I32" s="55">
        <v>660</v>
      </c>
      <c r="J32" s="55">
        <v>665</v>
      </c>
      <c r="K32" s="55">
        <v>665</v>
      </c>
      <c r="L32" s="55">
        <v>670</v>
      </c>
      <c r="M32" s="20"/>
    </row>
    <row r="33" spans="1:13" s="21" customFormat="1" ht="40.5">
      <c r="A33" s="31"/>
      <c r="B33" s="30" t="s">
        <v>56</v>
      </c>
      <c r="C33" s="64">
        <v>0.5</v>
      </c>
      <c r="D33" s="26"/>
      <c r="E33" s="19" t="s">
        <v>81</v>
      </c>
      <c r="F33" s="18"/>
      <c r="G33" s="55">
        <v>52800</v>
      </c>
      <c r="H33" s="55">
        <v>53000</v>
      </c>
      <c r="I33" s="55">
        <v>53200</v>
      </c>
      <c r="J33" s="55">
        <v>53400</v>
      </c>
      <c r="K33" s="55">
        <v>53600</v>
      </c>
      <c r="L33" s="55">
        <v>53800</v>
      </c>
      <c r="M33" s="20"/>
    </row>
    <row r="34" spans="1:13" ht="81">
      <c r="A34" s="87" t="s">
        <v>25</v>
      </c>
      <c r="B34" s="9" t="s">
        <v>62</v>
      </c>
      <c r="C34" s="22"/>
      <c r="D34" s="2" t="s">
        <v>6</v>
      </c>
      <c r="E34" s="2" t="s">
        <v>35</v>
      </c>
      <c r="F34" s="6" t="s">
        <v>9</v>
      </c>
      <c r="G34" s="7">
        <v>2300</v>
      </c>
      <c r="H34" s="7">
        <v>3300</v>
      </c>
      <c r="I34" s="7">
        <v>800</v>
      </c>
      <c r="J34" s="7">
        <v>900</v>
      </c>
      <c r="K34" s="7">
        <v>700</v>
      </c>
      <c r="L34" s="7">
        <v>1000</v>
      </c>
      <c r="M34" s="7">
        <f>SUM(G34:L34)</f>
        <v>9000</v>
      </c>
    </row>
    <row r="35" spans="1:13" s="21" customFormat="1" ht="60.75">
      <c r="A35" s="78"/>
      <c r="B35" s="80" t="s">
        <v>69</v>
      </c>
      <c r="C35" s="81">
        <v>0.5</v>
      </c>
      <c r="D35" s="82"/>
      <c r="E35" s="83" t="s">
        <v>15</v>
      </c>
      <c r="F35" s="84"/>
      <c r="G35" s="85">
        <v>100</v>
      </c>
      <c r="H35" s="85">
        <v>100</v>
      </c>
      <c r="I35" s="85">
        <v>100</v>
      </c>
      <c r="J35" s="85">
        <v>100</v>
      </c>
      <c r="K35" s="85">
        <v>100</v>
      </c>
      <c r="L35" s="85">
        <v>100</v>
      </c>
      <c r="M35" s="86"/>
    </row>
    <row r="36" spans="1:13" s="21" customFormat="1" ht="40.5">
      <c r="A36" s="78"/>
      <c r="B36" s="27" t="s">
        <v>14</v>
      </c>
      <c r="C36" s="69">
        <v>0.25</v>
      </c>
      <c r="D36" s="26"/>
      <c r="E36" s="19" t="s">
        <v>15</v>
      </c>
      <c r="F36" s="18"/>
      <c r="G36" s="20">
        <v>1</v>
      </c>
      <c r="H36" s="20">
        <v>1.5</v>
      </c>
      <c r="I36" s="20">
        <v>1.5</v>
      </c>
      <c r="J36" s="20">
        <v>2</v>
      </c>
      <c r="K36" s="20">
        <v>2.5</v>
      </c>
      <c r="L36" s="20">
        <v>2.5</v>
      </c>
      <c r="M36" s="20"/>
    </row>
    <row r="37" spans="1:13" s="21" customFormat="1" ht="40.5">
      <c r="A37" s="79"/>
      <c r="B37" s="30" t="s">
        <v>16</v>
      </c>
      <c r="C37" s="64">
        <v>0.25</v>
      </c>
      <c r="D37" s="26"/>
      <c r="E37" s="19" t="s">
        <v>10</v>
      </c>
      <c r="F37" s="18"/>
      <c r="G37" s="55">
        <v>2</v>
      </c>
      <c r="H37" s="55">
        <v>1</v>
      </c>
      <c r="I37" s="55">
        <v>1</v>
      </c>
      <c r="J37" s="55">
        <v>1</v>
      </c>
      <c r="K37" s="55">
        <v>1</v>
      </c>
      <c r="L37" s="55">
        <v>1</v>
      </c>
      <c r="M37" s="20"/>
    </row>
    <row r="38" spans="1:13" ht="81">
      <c r="A38" s="4">
        <v>4</v>
      </c>
      <c r="B38" s="3" t="s">
        <v>42</v>
      </c>
      <c r="C38" s="62"/>
      <c r="D38" s="11" t="s">
        <v>6</v>
      </c>
      <c r="E38" s="2" t="s">
        <v>35</v>
      </c>
      <c r="F38" s="6" t="s">
        <v>8</v>
      </c>
      <c r="G38" s="7">
        <f aca="true" t="shared" si="3" ref="G38:L38">G39+G43</f>
        <v>86640</v>
      </c>
      <c r="H38" s="7">
        <f t="shared" si="3"/>
        <v>86629</v>
      </c>
      <c r="I38" s="7">
        <f t="shared" si="3"/>
        <v>86837</v>
      </c>
      <c r="J38" s="7">
        <f t="shared" si="3"/>
        <v>87067</v>
      </c>
      <c r="K38" s="7">
        <f t="shared" si="3"/>
        <v>87319</v>
      </c>
      <c r="L38" s="7">
        <f t="shared" si="3"/>
        <v>87597</v>
      </c>
      <c r="M38" s="7">
        <f>SUM(G38:L38)</f>
        <v>522089</v>
      </c>
    </row>
    <row r="39" spans="1:13" ht="60.75">
      <c r="A39" s="106" t="s">
        <v>26</v>
      </c>
      <c r="B39" s="10" t="s">
        <v>32</v>
      </c>
      <c r="C39" s="61"/>
      <c r="D39" s="2" t="s">
        <v>6</v>
      </c>
      <c r="E39" s="3" t="s">
        <v>35</v>
      </c>
      <c r="F39" s="6" t="s">
        <v>9</v>
      </c>
      <c r="G39" s="7">
        <v>83140</v>
      </c>
      <c r="H39" s="7">
        <v>83329</v>
      </c>
      <c r="I39" s="7">
        <v>83537</v>
      </c>
      <c r="J39" s="7">
        <v>83767</v>
      </c>
      <c r="K39" s="7">
        <v>84019</v>
      </c>
      <c r="L39" s="7">
        <v>84297</v>
      </c>
      <c r="M39" s="7">
        <f>SUM(G39:L39)</f>
        <v>502089</v>
      </c>
    </row>
    <row r="40" spans="1:13" s="21" customFormat="1" ht="39.75" customHeight="1">
      <c r="A40" s="106"/>
      <c r="B40" s="27" t="s">
        <v>17</v>
      </c>
      <c r="C40" s="69">
        <v>0.5</v>
      </c>
      <c r="D40" s="26"/>
      <c r="E40" s="28" t="s">
        <v>78</v>
      </c>
      <c r="F40" s="18"/>
      <c r="G40" s="55">
        <v>2010</v>
      </c>
      <c r="H40" s="55">
        <v>2015</v>
      </c>
      <c r="I40" s="55">
        <v>2020</v>
      </c>
      <c r="J40" s="55">
        <v>2025</v>
      </c>
      <c r="K40" s="55">
        <v>2030</v>
      </c>
      <c r="L40" s="55">
        <v>2035</v>
      </c>
      <c r="M40" s="20"/>
    </row>
    <row r="41" spans="1:13" s="21" customFormat="1" ht="40.5">
      <c r="A41" s="106"/>
      <c r="B41" s="30" t="s">
        <v>51</v>
      </c>
      <c r="C41" s="64">
        <v>0.25</v>
      </c>
      <c r="D41" s="26"/>
      <c r="E41" s="28" t="s">
        <v>76</v>
      </c>
      <c r="F41" s="18"/>
      <c r="G41" s="55">
        <v>220</v>
      </c>
      <c r="H41" s="55">
        <v>220</v>
      </c>
      <c r="I41" s="55">
        <v>230</v>
      </c>
      <c r="J41" s="55">
        <v>230</v>
      </c>
      <c r="K41" s="55">
        <v>240</v>
      </c>
      <c r="L41" s="55">
        <v>240</v>
      </c>
      <c r="M41" s="20"/>
    </row>
    <row r="42" spans="1:13" s="21" customFormat="1" ht="60.75">
      <c r="A42" s="106"/>
      <c r="B42" s="27" t="s">
        <v>50</v>
      </c>
      <c r="C42" s="69">
        <v>0.25</v>
      </c>
      <c r="D42" s="26"/>
      <c r="E42" s="28" t="s">
        <v>78</v>
      </c>
      <c r="F42" s="18"/>
      <c r="G42" s="55">
        <v>840</v>
      </c>
      <c r="H42" s="55">
        <v>850</v>
      </c>
      <c r="I42" s="55">
        <v>850</v>
      </c>
      <c r="J42" s="55">
        <v>850</v>
      </c>
      <c r="K42" s="55">
        <v>850</v>
      </c>
      <c r="L42" s="55">
        <v>850</v>
      </c>
      <c r="M42" s="20"/>
    </row>
    <row r="43" spans="1:13" ht="101.25">
      <c r="A43" s="99" t="s">
        <v>27</v>
      </c>
      <c r="B43" s="10" t="s">
        <v>63</v>
      </c>
      <c r="C43" s="61"/>
      <c r="D43" s="2" t="s">
        <v>6</v>
      </c>
      <c r="E43" s="3" t="s">
        <v>35</v>
      </c>
      <c r="F43" s="6" t="s">
        <v>9</v>
      </c>
      <c r="G43" s="7">
        <v>3500</v>
      </c>
      <c r="H43" s="7">
        <v>3300</v>
      </c>
      <c r="I43" s="7">
        <v>3300</v>
      </c>
      <c r="J43" s="7">
        <v>3300</v>
      </c>
      <c r="K43" s="7">
        <v>3300</v>
      </c>
      <c r="L43" s="7">
        <v>3300</v>
      </c>
      <c r="M43" s="7">
        <f>SUM(G43:L43)</f>
        <v>20000</v>
      </c>
    </row>
    <row r="44" spans="1:13" ht="81">
      <c r="A44" s="99"/>
      <c r="B44" s="37" t="s">
        <v>67</v>
      </c>
      <c r="C44" s="48">
        <v>0.5</v>
      </c>
      <c r="D44" s="2"/>
      <c r="E44" s="28" t="s">
        <v>15</v>
      </c>
      <c r="F44" s="18"/>
      <c r="G44" s="55">
        <v>100</v>
      </c>
      <c r="H44" s="55">
        <v>100</v>
      </c>
      <c r="I44" s="55">
        <v>100</v>
      </c>
      <c r="J44" s="55">
        <v>100</v>
      </c>
      <c r="K44" s="55">
        <v>100</v>
      </c>
      <c r="L44" s="55">
        <v>100</v>
      </c>
      <c r="M44" s="7"/>
    </row>
    <row r="45" spans="1:13" ht="121.5">
      <c r="A45" s="99"/>
      <c r="B45" s="37" t="s">
        <v>52</v>
      </c>
      <c r="C45" s="48">
        <v>0.5</v>
      </c>
      <c r="D45" s="14"/>
      <c r="E45" s="19" t="s">
        <v>15</v>
      </c>
      <c r="F45" s="18"/>
      <c r="G45" s="55">
        <v>100</v>
      </c>
      <c r="H45" s="55">
        <v>100</v>
      </c>
      <c r="I45" s="55">
        <v>100</v>
      </c>
      <c r="J45" s="55">
        <v>100</v>
      </c>
      <c r="K45" s="55">
        <v>100</v>
      </c>
      <c r="L45" s="55">
        <v>100</v>
      </c>
      <c r="M45" s="7"/>
    </row>
    <row r="46" spans="1:13" ht="101.25">
      <c r="A46" s="4">
        <v>5</v>
      </c>
      <c r="B46" s="3" t="s">
        <v>43</v>
      </c>
      <c r="C46" s="62"/>
      <c r="D46" s="11" t="s">
        <v>6</v>
      </c>
      <c r="E46" s="2" t="s">
        <v>35</v>
      </c>
      <c r="F46" s="6" t="s">
        <v>8</v>
      </c>
      <c r="G46" s="7">
        <f aca="true" t="shared" si="4" ref="G46:L46">SUM(G47,G49,G51)</f>
        <v>29018</v>
      </c>
      <c r="H46" s="7">
        <f t="shared" si="4"/>
        <v>25238</v>
      </c>
      <c r="I46" s="7">
        <f t="shared" si="4"/>
        <v>26577</v>
      </c>
      <c r="J46" s="7">
        <f t="shared" si="4"/>
        <v>28053</v>
      </c>
      <c r="K46" s="7">
        <f t="shared" si="4"/>
        <v>29686</v>
      </c>
      <c r="L46" s="7">
        <f t="shared" si="4"/>
        <v>31501</v>
      </c>
      <c r="M46" s="7">
        <f>SUM(G46:L46)</f>
        <v>170073</v>
      </c>
    </row>
    <row r="47" spans="1:13" ht="60.75">
      <c r="A47" s="87" t="s">
        <v>28</v>
      </c>
      <c r="B47" s="9" t="s">
        <v>37</v>
      </c>
      <c r="C47" s="22"/>
      <c r="D47" s="2" t="s">
        <v>6</v>
      </c>
      <c r="E47" s="2" t="s">
        <v>35</v>
      </c>
      <c r="F47" s="14" t="s">
        <v>9</v>
      </c>
      <c r="G47" s="7">
        <v>3390</v>
      </c>
      <c r="H47" s="7">
        <v>3390</v>
      </c>
      <c r="I47" s="7">
        <v>3390</v>
      </c>
      <c r="J47" s="7">
        <v>3390</v>
      </c>
      <c r="K47" s="7">
        <v>3390</v>
      </c>
      <c r="L47" s="7">
        <v>3390</v>
      </c>
      <c r="M47" s="7">
        <f>SUM(G47:L47)</f>
        <v>20340</v>
      </c>
    </row>
    <row r="48" spans="1:13" s="49" customFormat="1" ht="78.75" customHeight="1">
      <c r="A48" s="79"/>
      <c r="B48" s="88" t="s">
        <v>82</v>
      </c>
      <c r="C48" s="81">
        <v>1</v>
      </c>
      <c r="D48" s="89"/>
      <c r="E48" s="81" t="s">
        <v>18</v>
      </c>
      <c r="F48" s="89"/>
      <c r="G48" s="90">
        <v>12</v>
      </c>
      <c r="H48" s="90">
        <v>12</v>
      </c>
      <c r="I48" s="90">
        <v>12</v>
      </c>
      <c r="J48" s="90">
        <v>12</v>
      </c>
      <c r="K48" s="90">
        <v>12</v>
      </c>
      <c r="L48" s="90">
        <v>12</v>
      </c>
      <c r="M48" s="91"/>
    </row>
    <row r="49" spans="1:13" ht="90" customHeight="1">
      <c r="A49" s="103" t="s">
        <v>38</v>
      </c>
      <c r="B49" s="15" t="s">
        <v>64</v>
      </c>
      <c r="C49" s="71"/>
      <c r="D49" s="3" t="s">
        <v>6</v>
      </c>
      <c r="E49" s="3" t="s">
        <v>35</v>
      </c>
      <c r="F49" s="14" t="s">
        <v>9</v>
      </c>
      <c r="G49" s="7">
        <v>20628</v>
      </c>
      <c r="H49" s="7">
        <v>21848</v>
      </c>
      <c r="I49" s="7">
        <v>23187</v>
      </c>
      <c r="J49" s="7">
        <v>24663</v>
      </c>
      <c r="K49" s="7">
        <v>26296</v>
      </c>
      <c r="L49" s="7">
        <v>28111</v>
      </c>
      <c r="M49" s="7">
        <f>SUM(G49:L49)</f>
        <v>144733</v>
      </c>
    </row>
    <row r="50" spans="1:13" s="49" customFormat="1" ht="40.5">
      <c r="A50" s="104"/>
      <c r="B50" s="56" t="s">
        <v>83</v>
      </c>
      <c r="C50" s="48">
        <v>1</v>
      </c>
      <c r="D50" s="57"/>
      <c r="E50" s="38" t="s">
        <v>15</v>
      </c>
      <c r="F50" s="37"/>
      <c r="G50" s="54">
        <v>100</v>
      </c>
      <c r="H50" s="52">
        <v>100</v>
      </c>
      <c r="I50" s="52">
        <v>100</v>
      </c>
      <c r="J50" s="52">
        <v>100</v>
      </c>
      <c r="K50" s="52">
        <v>100</v>
      </c>
      <c r="L50" s="52">
        <v>100</v>
      </c>
      <c r="M50" s="58"/>
    </row>
    <row r="51" spans="1:13" s="1" customFormat="1" ht="88.5" customHeight="1">
      <c r="A51" s="46" t="s">
        <v>39</v>
      </c>
      <c r="B51" s="9" t="s">
        <v>65</v>
      </c>
      <c r="C51" s="22"/>
      <c r="D51" s="22">
        <v>2015</v>
      </c>
      <c r="E51" s="22"/>
      <c r="F51" s="9" t="s">
        <v>9</v>
      </c>
      <c r="G51" s="12">
        <v>5000</v>
      </c>
      <c r="H51" s="12"/>
      <c r="I51" s="12"/>
      <c r="J51" s="12"/>
      <c r="K51" s="12"/>
      <c r="L51" s="12"/>
      <c r="M51" s="12">
        <f>SUM(G51:L51)</f>
        <v>5000</v>
      </c>
    </row>
    <row r="52" spans="1:13" s="24" customFormat="1" ht="42.75" customHeight="1">
      <c r="A52" s="32"/>
      <c r="B52" s="33" t="s">
        <v>19</v>
      </c>
      <c r="C52" s="72"/>
      <c r="D52" s="34"/>
      <c r="E52" s="34" t="s">
        <v>7</v>
      </c>
      <c r="F52" s="33"/>
      <c r="G52" s="35">
        <f aca="true" t="shared" si="5" ref="G52:L52">G46+G38+G29+G22+G6</f>
        <v>280822</v>
      </c>
      <c r="H52" s="35">
        <f t="shared" si="5"/>
        <v>287638</v>
      </c>
      <c r="I52" s="35">
        <f t="shared" si="5"/>
        <v>287462</v>
      </c>
      <c r="J52" s="35">
        <f t="shared" si="5"/>
        <v>297807</v>
      </c>
      <c r="K52" s="35">
        <f t="shared" si="5"/>
        <v>308733</v>
      </c>
      <c r="L52" s="35">
        <f t="shared" si="5"/>
        <v>317168</v>
      </c>
      <c r="M52" s="35">
        <f>SUM(G52:L52)</f>
        <v>1779630</v>
      </c>
    </row>
    <row r="55" spans="2:6" s="43" customFormat="1" ht="18">
      <c r="B55" s="59"/>
      <c r="C55" s="73"/>
      <c r="D55" s="60"/>
      <c r="E55" s="60"/>
      <c r="F55" s="60"/>
    </row>
  </sheetData>
  <sheetProtection/>
  <mergeCells count="16">
    <mergeCell ref="A49:A50"/>
    <mergeCell ref="A23:A25"/>
    <mergeCell ref="B4:B5"/>
    <mergeCell ref="A30:A32"/>
    <mergeCell ref="A39:A42"/>
    <mergeCell ref="A4:A5"/>
    <mergeCell ref="A43:A45"/>
    <mergeCell ref="F4:F5"/>
    <mergeCell ref="G4:L4"/>
    <mergeCell ref="E4:E5"/>
    <mergeCell ref="D4:D5"/>
    <mergeCell ref="C4:C5"/>
    <mergeCell ref="J2:M2"/>
    <mergeCell ref="B3:M3"/>
    <mergeCell ref="M4:M5"/>
    <mergeCell ref="A26:A28"/>
  </mergeCells>
  <printOptions/>
  <pageMargins left="0.6299212598425197" right="0.4330708661417323" top="0.5511811023622047" bottom="0.31496062992125984" header="0.3937007874015748" footer="0.15748031496062992"/>
  <pageSetup firstPageNumber="27" useFirstPageNumber="1" fitToHeight="0" fitToWidth="1" horizontalDpi="600" verticalDpi="600" orientation="landscape" paperSize="9" scale="53" r:id="rId1"/>
  <headerFooter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2014-10-28T06:36:24Z</cp:lastPrinted>
  <dcterms:created xsi:type="dcterms:W3CDTF">2014-08-21T11:38:20Z</dcterms:created>
  <dcterms:modified xsi:type="dcterms:W3CDTF">2014-11-14T12:13:53Z</dcterms:modified>
  <cp:category/>
  <cp:version/>
  <cp:contentType/>
  <cp:contentStatus/>
</cp:coreProperties>
</file>