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12270" windowHeight="7620" activeTab="0"/>
  </bookViews>
  <sheets>
    <sheet name="эффективность пр-мы (мун.)" sheetId="1" r:id="rId1"/>
    <sheet name="финансирование (мун.)" sheetId="2" r:id="rId2"/>
  </sheets>
  <definedNames>
    <definedName name="_xlnm.Print_Titles" localSheetId="0">'эффективность пр-мы (мун.)'!$3:$3</definedName>
    <definedName name="_xlnm.Print_Area" localSheetId="1">'финансирование (мун.)'!$A$1:$S$28</definedName>
    <definedName name="_xlnm.Print_Area" localSheetId="0">'эффективность пр-мы (мун.)'!$A$1:$G$29</definedName>
  </definedNames>
  <calcPr fullCalcOnLoad="1"/>
</workbook>
</file>

<file path=xl/sharedStrings.xml><?xml version="1.0" encoding="utf-8"?>
<sst xmlns="http://schemas.openxmlformats.org/spreadsheetml/2006/main" count="125" uniqueCount="97">
  <si>
    <t xml:space="preserve">Вывод об эффективности программы       </t>
  </si>
  <si>
    <t xml:space="preserve">Итоговая сводная оценка (баллов)      </t>
  </si>
  <si>
    <t xml:space="preserve">Эффективность возросла </t>
  </si>
  <si>
    <t>Эффективность на уровне</t>
  </si>
  <si>
    <t>Эффективность снизилась</t>
  </si>
  <si>
    <t>Наименование программы</t>
  </si>
  <si>
    <t xml:space="preserve">Предложения по дальнейшей реализации целевой программы          </t>
  </si>
  <si>
    <t>Примечание</t>
  </si>
  <si>
    <t>Индикаторы  не установлены</t>
  </si>
  <si>
    <t>Социальный комплекс</t>
  </si>
  <si>
    <t>Управление общего образования</t>
  </si>
  <si>
    <t>По результатам реализации муниципальной программы «Развитие системы образования города Обнинска» из 7 целевых  индикаторов выполнены (перевыполнены)   6 показателей. Показатель «Доля образовательных учреждений, обеспеченных педагогическими кадрами» выполнен в большей степени 90% против 95% по программе. В целом с учетом всех четырех подпрограмм из 24 целевых показателей выполнены (перевыполнены) -  20. По 3 показателям исполнение составило более 90%.</t>
  </si>
  <si>
    <t>Управление социальной защиты населения</t>
  </si>
  <si>
    <t xml:space="preserve">Из 6 показателей: 3 (50%) - перевыполнены, 2 (33%) -  выполнены, 1 (17%) - не выполнен.  Не выполнен индикатор «Доля инвалидов, получивших реабилитацию в медицинских и санаторных учреждениях, от числа обратившихся», за получением реабилитационных услуг обратилось 289 человек, что выше  предыдущих ежегодных обращений инвалидов. В соответствии  с выделенными средствами предоставлено услуга 101 инвалиду. </t>
  </si>
  <si>
    <t>Комитет по физической культуре и спорту</t>
  </si>
  <si>
    <t xml:space="preserve">Из 5 показателей: 4 (80%) - перевыполнены, 1 (20%) - не выполнен.  Не выполнение показателя произошло из-за недофинансирования из средств областного бюджета  проекта по строительству спортивного комплекса по ул. Цветкова,4 </t>
  </si>
  <si>
    <t>Прочие программы социального комплекса</t>
  </si>
  <si>
    <t>Программа носит заявительный характер. На 01.01.2015  получали компенсации 97 семей. По итогам  заявочной компании 2014 года включено 35 претендентов (семей) на получении компенсаций.</t>
  </si>
  <si>
    <t xml:space="preserve">Из 4 показателей: 3 (75%) -  на уровне, 1 (25%) - не выполнен. Выполнены 3 показателя, связанные с обеспечением занятости детей  и молодежи и организацией профилактических мероприятий.
В отчетном периоде  увеличилось значение показателя  численности лиц употребляющих наркотические вещества. Данное увеличение исполнители программы объясняют проводимой работой по выявлению наркопотребителей и  постановки их на учет со стороны правоохранительных органов и  учреждений здравоохранения, а также растущей популярностью среди молодежи курительных смесей («СПАЙС»).
    </t>
  </si>
  <si>
    <t>Комплекс городского хозяйства</t>
  </si>
  <si>
    <t xml:space="preserve">Из 6 показателей: 3 (50%) - перевыполнены, 3 (50%) - не выполнены.                                                                    </t>
  </si>
  <si>
    <t xml:space="preserve">В связи с переходом в 2015 году на программный формат бюджета  постановлением Администрации города от 27.10.2014 № 2040-п  утверждена муниципальная программа «Благоустройство города Обнинска», в состав которой входит подпрограмма «Развитие парков, парковых зон и скверов города Обнинска» сроком реализации 2015-2020 годы.  </t>
  </si>
  <si>
    <r>
      <t xml:space="preserve">Муниципальная  программа «Содержание и </t>
    </r>
    <r>
      <rPr>
        <b/>
        <sz val="8"/>
        <rFont val="Times New Roman"/>
        <family val="1"/>
      </rPr>
      <t xml:space="preserve">обслуживание жилищного фонда </t>
    </r>
    <r>
      <rPr>
        <sz val="8"/>
        <rFont val="Times New Roman"/>
        <family val="1"/>
      </rPr>
      <t>муниципального образования «Город Обнинск»</t>
    </r>
  </si>
  <si>
    <t>Экономический комплекс</t>
  </si>
  <si>
    <t xml:space="preserve">В связи с переходом в 2015 году на программный формат бюджета города постановлением Администрации города Обнинска от 01.09.2014 № 1626-п принято новое положение о Порядке  принятия решения о разработке муниципальных  программ. Финансирование мероприятий по ииновационной поддержки будет производится  по муниципальной программе «Содействие развитию малого и среднего предпринимательства и инновационной деятельности в городе Обнинске» сроком реализации 2015-2020 годы.  </t>
  </si>
  <si>
    <t>Эфеективность снизилась</t>
  </si>
  <si>
    <t>Програма отменена. В связи с переходом в 2015 году на программный формат бюджета города  постановлением Администрации города от 24.10.2014 № 2022-п утверждена муниципальная программа «Обеспечение правопорядка и безопасности на территории города Обнинска»,  в состав которой,  входит подпрограмма «Профилактика правонарушений и злоупотреблению наркотиками в муниципальном образовании «Город Обнинск» сроком реализации 2015-2020 годы.  Перечень мероприятий подпрограммы включает только мероприятия, финансируемые из бюджета города Обнинска, с соответствующими индикаторами оценки их реализации.</t>
  </si>
  <si>
    <t xml:space="preserve"> Из 7 целевых  индикаторов выполнены (перевыполнены)   2 показателя (29%). Не достигают своих плановых значений фактические значения 5 индикаторов (71%). За 2014 год значительно сокращено  количество зарегистрированных преступлений на улицах города и в других общественных местах города и  количество преступлений, совершенных несовершеннолетними.</t>
  </si>
  <si>
    <t>ВСЕГО</t>
  </si>
  <si>
    <t>тыс. рублей</t>
  </si>
  <si>
    <t>Предусмот-рено по Программе</t>
  </si>
  <si>
    <t>в том числе по источникам</t>
  </si>
  <si>
    <t>Предусмотрено по бюджету</t>
  </si>
  <si>
    <t>Исполнено</t>
  </si>
  <si>
    <t>городской бюджет</t>
  </si>
  <si>
    <t>областной бюджет</t>
  </si>
  <si>
    <t>ВСЕГО:</t>
  </si>
  <si>
    <t>Управление делами</t>
  </si>
  <si>
    <t>Количество внесенных изменений и дополнений в Программу</t>
  </si>
  <si>
    <t>Исполнение муниципальных  программ в 2014 году ( на 01.01.2015)</t>
  </si>
  <si>
    <t xml:space="preserve">Оценка эффективности реализации муниципальных программ в 2014 году </t>
  </si>
  <si>
    <t xml:space="preserve">На 2014 год по муниципальной программе муниципального образования «Город Обнинск» «Обеспечение жильем молодых семей»  запланировано что 25 молодых семей, улучшат свои жилищные условия с участием бюджетных средств.  По результатам реализации программы  индикатор равен 29. Превысить индикатор удалось в связи с поступлением  в 2013 году дополнительного софинансирования  мероприятий программы за счет федерального и областного бюджетов,  на 12 семей, часть которых реализовали  социальную выплату в  2014 году.  </t>
  </si>
  <si>
    <t xml:space="preserve">Из 10 целевых  индикаторов выполнены - 1(10%),  перевыполнены - 2 (20%). По 7 показателям программы исполнение составило от 7 до 93%%. Не исполнение большинства показателей программы объяснено тем, что  на реализацию мероприятий направляется недостаточное количество средств,  как бюджета  города, так и средств ресурсоснабжающих предприятий.   Разработчикам  программы необходимо было применить индикаторы, реально отражающие результаты реализации мероприятий.  </t>
  </si>
  <si>
    <t xml:space="preserve">Из 5  показателей: 1 (20%) - перевыполнен, 1 (20%) -  выполнен, 3 (60%) - не выполнены.   Не достигнуто выполнение показателей по количеству отремонтированных кровель и инженерных систем многоквартирных домов, в связи с тем, что в отчетном году не был  определен порядок финансирования и ремонта общего имущества в многоквартирных домах. Не оборудовано до определенного Программой количество рабочих мест для организации расчетов населения за услуги ЖКХ, в связи с тем, что необходимость в открытии дополнительных кассовых пунктов отпала. </t>
  </si>
  <si>
    <t xml:space="preserve">Из 4 целевых  индикаторов все выполнены (перевыполнены).   Проведено 73 культурно-массовых, спортивных, творческих и иных мероприятий, 75 тыс. посетителей, что  на 20 тыс. чел  больше чем планировалось. </t>
  </si>
  <si>
    <t xml:space="preserve">Из 7 показателей: 4 (57%) - перевыполнены, 1 показатель (14%) - на уровне программы, 2 показателя (29%) - не выполнены. Исключить  из перечня мероприятий, мероприятия финансируемые за счет средств др. бюджетов и внебюджетных источников, ввиду сложности прогнозироавания их финансирования.                                                                   </t>
  </si>
  <si>
    <t xml:space="preserve">Полученный отрицательный результат по исполнению показателей дает основание для сокращения финансирования мероприятий Программы  на следующий период, но при складывающейся  экономической ситуации необходимо продолжить финансовую поддержку субъектов малого и среднего предпринимательства. Програма отменена. Финансирование мероприятий по инновационной поддержке будет производится  по муниципальной программе «Содействие развитию малого и среднего предпринимательства и инновационной деятельности в городе Обнинске» сроком реализации 2015-2020 годы.  </t>
  </si>
  <si>
    <t xml:space="preserve">Из 6 показателей: 1 (17%) - перевыполнен, 5 (83%) - не выполнены.  Большинство показателей  программы являются расчетными и не находятся в прямой зависимости от объемов финансирования мероприятий программы. Показатель «Количество субъектов малого и среднего предпринимательства, получивших финансовую поддержку в рамках Программы»  носит заявочный характер.                                        </t>
  </si>
  <si>
    <t xml:space="preserve">Из 5 показателей: 3 (60%) - перевыполнены, 2 показателя выполнены на уровне 72-73%%. Уровень работающих светильников на магистральных улицах, улицах и дорогах  доведен до 96,4 %;  уровень количества работающих светильников во внутридворовых проездах доведен до 62,2 %.      </t>
  </si>
  <si>
    <r>
      <t xml:space="preserve">Муниципальная программа «Комплексные меры </t>
    </r>
    <r>
      <rPr>
        <b/>
        <sz val="8"/>
        <rFont val="Times New Roman"/>
        <family val="1"/>
      </rPr>
      <t>противодействия злоупотреблению наркотиками</t>
    </r>
    <r>
      <rPr>
        <sz val="8"/>
        <rFont val="Times New Roman"/>
        <family val="1"/>
      </rPr>
      <t xml:space="preserve"> и их незаконному обороту» </t>
    </r>
  </si>
  <si>
    <t>Муниципальная программа «Развитие системы образования города Обнинска»</t>
  </si>
  <si>
    <r>
      <t xml:space="preserve">Муниципальная программа «Развитие </t>
    </r>
    <r>
      <rPr>
        <b/>
        <sz val="8"/>
        <rFont val="Times New Roman"/>
        <family val="1"/>
      </rPr>
      <t>парков, парковых зон и скверов</t>
    </r>
    <r>
      <rPr>
        <sz val="8"/>
        <rFont val="Times New Roman"/>
        <family val="1"/>
      </rPr>
      <t xml:space="preserve"> города Обнинска»</t>
    </r>
  </si>
  <si>
    <r>
      <t xml:space="preserve">Муниципальная  программа «Содействие развитию </t>
    </r>
    <r>
      <rPr>
        <b/>
        <sz val="8"/>
        <rFont val="Times New Roman"/>
        <family val="1"/>
      </rPr>
      <t>малого и среднего предпринимательства</t>
    </r>
    <r>
      <rPr>
        <sz val="8"/>
        <rFont val="Times New Roman"/>
        <family val="1"/>
      </rPr>
      <t xml:space="preserve"> в городе Обнинске»</t>
    </r>
  </si>
  <si>
    <r>
      <t xml:space="preserve">Муниципальная прграмма «Комплексная </t>
    </r>
    <r>
      <rPr>
        <b/>
        <sz val="8"/>
        <rFont val="Times New Roman"/>
        <family val="1"/>
      </rPr>
      <t xml:space="preserve">профилактика правонарушений </t>
    </r>
    <r>
      <rPr>
        <sz val="8"/>
        <rFont val="Times New Roman"/>
        <family val="1"/>
      </rPr>
      <t>в муниципальном образовании «Город Обнинск»</t>
    </r>
  </si>
  <si>
    <r>
      <t>Муниципальная  программа «</t>
    </r>
    <r>
      <rPr>
        <b/>
        <sz val="8"/>
        <rFont val="Times New Roman"/>
        <family val="1"/>
      </rPr>
      <t>Доступная среда в городе Обнинске»</t>
    </r>
  </si>
  <si>
    <r>
      <t xml:space="preserve">Муниципальная программа «Развитие </t>
    </r>
    <r>
      <rPr>
        <b/>
        <sz val="8"/>
        <rFont val="Times New Roman"/>
        <family val="1"/>
      </rPr>
      <t>физической культуры и спорта</t>
    </r>
    <r>
      <rPr>
        <sz val="8"/>
        <rFont val="Times New Roman"/>
        <family val="1"/>
      </rPr>
      <t xml:space="preserve"> в городе Обнинске"</t>
    </r>
  </si>
  <si>
    <r>
      <t xml:space="preserve">Муниципальная программа муниципального образования  «Город Обнинск» </t>
    </r>
    <r>
      <rPr>
        <b/>
        <sz val="8"/>
        <rFont val="Times New Roman"/>
        <family val="1"/>
      </rPr>
      <t>«Обеспечение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жильем молодых семей</t>
    </r>
    <r>
      <rPr>
        <sz val="8"/>
        <rFont val="Times New Roman"/>
        <family val="1"/>
      </rPr>
      <t>»</t>
    </r>
  </si>
  <si>
    <r>
      <t>Муниципальная программа «</t>
    </r>
    <r>
      <rPr>
        <b/>
        <sz val="8"/>
        <rFont val="Times New Roman"/>
        <family val="1"/>
      </rPr>
      <t xml:space="preserve">Жилье в кредит </t>
    </r>
    <r>
      <rPr>
        <sz val="8"/>
        <rFont val="Times New Roman"/>
        <family val="1"/>
      </rPr>
      <t>на 2007-2016 годы»</t>
    </r>
  </si>
  <si>
    <r>
      <t xml:space="preserve">Муниципальная  программа «Развитие </t>
    </r>
    <r>
      <rPr>
        <b/>
        <sz val="8"/>
        <rFont val="Times New Roman"/>
        <family val="1"/>
      </rPr>
      <t>наружного освещения</t>
    </r>
    <r>
      <rPr>
        <sz val="8"/>
        <rFont val="Times New Roman"/>
        <family val="1"/>
      </rPr>
      <t xml:space="preserve"> территории города Обнинска»</t>
    </r>
  </si>
  <si>
    <r>
      <t>Муниципальная программа «</t>
    </r>
    <r>
      <rPr>
        <b/>
        <sz val="8"/>
        <rFont val="Times New Roman"/>
        <family val="1"/>
      </rPr>
      <t>Охрана окружающей среды</t>
    </r>
    <r>
      <rPr>
        <sz val="8"/>
        <rFont val="Times New Roman"/>
        <family val="1"/>
      </rPr>
      <t xml:space="preserve"> на объектах и территории муниципального образования «Город Обнинск» </t>
    </r>
  </si>
  <si>
    <r>
      <t xml:space="preserve">Муниципальная программы  </t>
    </r>
    <r>
      <rPr>
        <b/>
        <sz val="8"/>
        <rFont val="Times New Roman"/>
        <family val="1"/>
      </rPr>
      <t>«</t>
    </r>
    <r>
      <rPr>
        <sz val="8"/>
        <rFont val="Times New Roman"/>
        <family val="1"/>
      </rPr>
      <t>Энергосбережение и</t>
    </r>
    <r>
      <rPr>
        <b/>
        <sz val="8"/>
        <rFont val="Times New Roman"/>
        <family val="1"/>
      </rPr>
      <t xml:space="preserve"> повышение энергетической  эффективности </t>
    </r>
    <r>
      <rPr>
        <sz val="8"/>
        <rFont val="Times New Roman"/>
        <family val="1"/>
      </rPr>
      <t xml:space="preserve">в  муниципальном образовании   «Город   Обнинск»  </t>
    </r>
  </si>
  <si>
    <r>
      <t>Муниципальная  программа «Развитие</t>
    </r>
    <r>
      <rPr>
        <b/>
        <sz val="8"/>
        <rFont val="Times New Roman"/>
        <family val="1"/>
      </rPr>
      <t xml:space="preserve"> инновационной </t>
    </r>
    <r>
      <rPr>
        <sz val="8"/>
        <rFont val="Times New Roman"/>
        <family val="1"/>
      </rPr>
      <t>деятельности в г.Обнинске»</t>
    </r>
  </si>
  <si>
    <t xml:space="preserve">Программа отменена. Финансирование мероприятий  по развитию системы образования будет производится в рамках муниципальной программы «Развитие системы образования города Обнинска». </t>
  </si>
  <si>
    <t xml:space="preserve">В связи с переходом в 2015 году на программно-целевой формат бюджета города постановлением Администрации города Обнинска от 01.09.2014 № 1626-п принято новое положение о Порядке  принятия решения о разработке муниципальных  программ муниципального образования «Город Обнинск». Реализация мероприятий по формированию доступной среды в городе будет осуществляться в рамках муниципальной программы «Социальная поддержка населения города Обнинска». </t>
  </si>
  <si>
    <t xml:space="preserve"> В связи с переходом в 2015 году на программно-целевой формат бюджета города постановлением Администрации города Обнинска от 01.09.2014 № 1626-п принято новое положение о Порядке  принятия решения о разработке муниципальных  программ муниципального образования «Город Обнинск». Финансирование мероприятий  по развитию физической культуры и спорта будет производится  в рамках муниципальной программы  «Развитие физической культуры и спорта в городе Обнинске» в период реализации 2015-2020 гг.</t>
  </si>
  <si>
    <t xml:space="preserve"> Финансирование мероприятий  будет производится  в рамках подпрограммы  «Обеспечение жильем молодых семей», муниципальной программы  «Социальная подержка населения города Обнинска». Расходы по программе носят заявительный характер. </t>
  </si>
  <si>
    <t>Продолжить финансирование программы, в рамках ранее заключенных договоров. Не проводить новую заявочную компанию. Финансирование мероприятий будет производится в рамках подпрограммы «Жилье в кредит», муниципальной программы «Социальная подержка населения города Обнинска».</t>
  </si>
  <si>
    <t xml:space="preserve"> Программа отменена. Финансирование мероприятий по противодействию злоупотреблению наркотиками будет производится в рамках муниципальной программы «Обеспечение правопорядка и безопасности на территории города». </t>
  </si>
  <si>
    <t>Программа отменена. Финансирование мероприятий  по наружному освещению города  будет производится  в рамках  муниципальной программы «Благоустройство города Обнинска» на  2015 -2020 годы.</t>
  </si>
  <si>
    <t>Программа отменена. Реализация мероприятий по охране окружающей среды будет производится  в рамках подпрограммы «Охрана окружающей среды на городских территориях» в рамках муниципальной програмы «Благоустройство города Обнинска» на 2015-2020 годы</t>
  </si>
  <si>
    <t>Программа отменена. Мероприятия по ремонту и содержанию дорог будут финансироваться в рамках муниципальной программы «Дорожное хозяйство города Обнинска»</t>
  </si>
  <si>
    <r>
      <t>Муниципальная  программа «Совершенствование и</t>
    </r>
    <r>
      <rPr>
        <b/>
        <sz val="8"/>
        <rFont val="Times New Roman"/>
        <family val="1"/>
      </rPr>
      <t xml:space="preserve"> развитие улично-дорожной сети</t>
    </r>
    <r>
      <rPr>
        <sz val="8"/>
        <rFont val="Times New Roman"/>
        <family val="1"/>
      </rPr>
      <t xml:space="preserve"> на территории города Обнинска»</t>
    </r>
  </si>
  <si>
    <t>Оценено 9 целевых индикатора программы и 2-х подпрограмм. Относительно утвержденного программой:  5 (56%) индикатра - перевыполнены, 4 (44%) - не выполнены. Невыполнение  показателей по ремонту внутридворовых и внутриквартальных проездов (30,7 тыс. кв.м вместо 50, тыс. кв.м) связано с  недостаточным объемом средств, выделяемых из бюджета города по данным мероприятиям и недобросовестности выполнения обязательств подрядных организаций по муниципальным контрактам. Провести перерасчет показателя «Процент износа автомобильных дорог общего пользования местного значения от общей площади»</t>
  </si>
  <si>
    <t>Программа отменена. В целях реализации  ФЗ от 23.11.2009 № 261-ФЗ «Об энергосбережении и о повышении энергетической эффективности...» принята муниципальная программа «Энергосбережение и повышение энергетической эффективности на территории муниципального образования «Город Обнинск» со сроком реализации 2015-2020 гг.</t>
  </si>
  <si>
    <t xml:space="preserve">В связи с переходом в 2015 году на программный  формат бюджета города постановлением Администрации города Обнинска от 01.09.2014 № 1626-п принято новое положение о Порядке  принятия решения о разработке муниципальных  программ муниципального образования «Город Обнинск». Реализация мероприятий по содержанию жилищного фонда города  будет осуществляться в рамках муниципальной программы «Содержание и обслуживание жилищного фонда муниципального образования «Город Обнинск». </t>
  </si>
  <si>
    <r>
      <rPr>
        <i/>
        <sz val="8"/>
        <rFont val="Times New Roman"/>
        <family val="1"/>
      </rPr>
      <t xml:space="preserve">№ </t>
    </r>
    <r>
      <rPr>
        <sz val="8"/>
        <rFont val="Times New Roman"/>
        <family val="0"/>
      </rPr>
      <t>п/п</t>
    </r>
  </si>
  <si>
    <t xml:space="preserve">Муниципальная программа «Развитие системы образования города Обнинска» </t>
  </si>
  <si>
    <t xml:space="preserve">Муниципальная  программа «Доступная среда в городе Обнинске» </t>
  </si>
  <si>
    <t xml:space="preserve">Муниципальная  программа «Развитие физической культуры и спорта в городе Обнинске» </t>
  </si>
  <si>
    <t>Муниципальная программа муниципального образования  «Город Обнинск» «Обеспечение жильем молодых семей»</t>
  </si>
  <si>
    <t xml:space="preserve">Муниципальная программа «Жилье в кредит на 2007-2016 годы» </t>
  </si>
  <si>
    <t xml:space="preserve">Муниципальная программа «Комплексные меры противодействия злоупотреблению наркотиками и их незаконному обороту» </t>
  </si>
  <si>
    <t xml:space="preserve">Муниципальная  программа «Развитие наружного освещения территории города Обнинска» </t>
  </si>
  <si>
    <t xml:space="preserve">Муниципальная  программа «Охрана окружающей среды на объектах и территории муниципального образования «Город Обнинск» </t>
  </si>
  <si>
    <t xml:space="preserve">Муниципальная  программа «Совершенствование и развитие улично-дорожной сети на территории города Обнинска» </t>
  </si>
  <si>
    <t xml:space="preserve">Муниципальная программы  «Энергосбережение и повышение энергетической  эффективности в  муниципальном образовании   «Город   Обнинск»  </t>
  </si>
  <si>
    <t>Муниципальная  программа «Содержание и обслуживание жилищного фонда муниципального образования «Город Обнинск»</t>
  </si>
  <si>
    <t xml:space="preserve">Муниципальная  программа «Развитие парков, парковых зон и скверов города Обнинска» </t>
  </si>
  <si>
    <t xml:space="preserve">Муниципальная  программа «Развитие инновационной деятельности в г.Обнинске» </t>
  </si>
  <si>
    <t>Муниципальная  программа «Содействие развитию малого и среднего предпринимательства в городе Обнинске»</t>
  </si>
  <si>
    <t xml:space="preserve">Муниципальной программы «Комплексная профилактика правонарушений в муниципальном образовании «Город Обнинск» </t>
  </si>
  <si>
    <t>федераль-ный бюджет</t>
  </si>
  <si>
    <t>внебюд-жетные источники</t>
  </si>
  <si>
    <t>%                                                исполнения (по программе)</t>
  </si>
  <si>
    <t>%                           исполнения (по бюджету)</t>
  </si>
  <si>
    <t>Наименование комплекса/Программы</t>
  </si>
  <si>
    <t xml:space="preserve"> п/п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</si>
</sst>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 style="hair"/>
      <top style="hair">
        <color indexed="63"/>
      </top>
      <bottom style="thin"/>
    </border>
    <border>
      <left style="hair"/>
      <right style="hair"/>
      <top style="hair">
        <color indexed="63"/>
      </top>
      <bottom style="thin"/>
    </border>
    <border>
      <left style="hair"/>
      <right style="thin">
        <color indexed="63"/>
      </right>
      <top style="hair"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68" fontId="2" fillId="33" borderId="15" xfId="0" applyNumberFormat="1" applyFont="1" applyFill="1" applyBorder="1" applyAlignment="1" applyProtection="1">
      <alignment horizontal="center" vertical="center" wrapText="1"/>
      <protection/>
    </xf>
    <xf numFmtId="3" fontId="12" fillId="33" borderId="16" xfId="0" applyNumberFormat="1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 wrapText="1"/>
      <protection/>
    </xf>
    <xf numFmtId="3" fontId="2" fillId="33" borderId="18" xfId="0" applyNumberFormat="1" applyFont="1" applyFill="1" applyBorder="1" applyAlignment="1" applyProtection="1">
      <alignment vertical="center" wrapText="1"/>
      <protection/>
    </xf>
    <xf numFmtId="3" fontId="2" fillId="33" borderId="19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168" fontId="2" fillId="0" borderId="15" xfId="0" applyNumberFormat="1" applyFont="1" applyFill="1" applyBorder="1" applyAlignment="1" applyProtection="1">
      <alignment horizontal="center" wrapText="1"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wrapText="1"/>
      <protection/>
    </xf>
    <xf numFmtId="3" fontId="2" fillId="0" borderId="18" xfId="0" applyNumberFormat="1" applyFont="1" applyFill="1" applyBorder="1" applyAlignment="1" applyProtection="1">
      <alignment wrapText="1"/>
      <protection/>
    </xf>
    <xf numFmtId="3" fontId="2" fillId="0" borderId="19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168" fontId="2" fillId="33" borderId="24" xfId="0" applyNumberFormat="1" applyFont="1" applyFill="1" applyBorder="1" applyAlignment="1" applyProtection="1">
      <alignment horizontal="center" vertical="center" wrapText="1"/>
      <protection/>
    </xf>
    <xf numFmtId="3" fontId="12" fillId="33" borderId="24" xfId="0" applyNumberFormat="1" applyFont="1" applyFill="1" applyBorder="1" applyAlignment="1" applyProtection="1">
      <alignment vertical="center"/>
      <protection/>
    </xf>
    <xf numFmtId="3" fontId="2" fillId="33" borderId="25" xfId="0" applyNumberFormat="1" applyFont="1" applyFill="1" applyBorder="1" applyAlignment="1" applyProtection="1">
      <alignment vertical="center" wrapText="1"/>
      <protection/>
    </xf>
    <xf numFmtId="3" fontId="2" fillId="33" borderId="26" xfId="0" applyNumberFormat="1" applyFont="1" applyFill="1" applyBorder="1" applyAlignment="1" applyProtection="1">
      <alignment vertical="center" wrapText="1"/>
      <protection/>
    </xf>
    <xf numFmtId="3" fontId="2" fillId="33" borderId="27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13" fillId="0" borderId="31" xfId="0" applyNumberFormat="1" applyFont="1" applyFill="1" applyBorder="1" applyAlignment="1" applyProtection="1">
      <alignment horizontal="left" wrapText="1"/>
      <protection/>
    </xf>
    <xf numFmtId="0" fontId="49" fillId="33" borderId="29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justify"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68" zoomScaleNormal="68" zoomScalePageLayoutView="0" workbookViewId="0" topLeftCell="A1">
      <selection activeCell="J6" sqref="J6"/>
    </sheetView>
  </sheetViews>
  <sheetFormatPr defaultColWidth="9.140625" defaultRowHeight="15" customHeight="1"/>
  <cols>
    <col min="1" max="1" width="3.421875" style="1" customWidth="1"/>
    <col min="2" max="2" width="22.8515625" style="1" customWidth="1"/>
    <col min="3" max="3" width="11.28125" style="1" customWidth="1"/>
    <col min="4" max="4" width="9.28125" style="1" customWidth="1"/>
    <col min="5" max="5" width="15.57421875" style="1" customWidth="1"/>
    <col min="6" max="6" width="36.28125" style="1" customWidth="1"/>
    <col min="7" max="7" width="45.28125" style="1" customWidth="1"/>
    <col min="8" max="16384" width="9.140625" style="1" customWidth="1"/>
  </cols>
  <sheetData>
    <row r="1" ht="32.25" customHeight="1">
      <c r="A1" s="2" t="s">
        <v>40</v>
      </c>
    </row>
    <row r="2" ht="32.25" customHeight="1">
      <c r="B2" s="3"/>
    </row>
    <row r="3" spans="1:7" s="4" customFormat="1" ht="48.75" customHeight="1">
      <c r="A3" s="5" t="s">
        <v>96</v>
      </c>
      <c r="B3" s="5" t="s">
        <v>5</v>
      </c>
      <c r="C3" s="5" t="s">
        <v>0</v>
      </c>
      <c r="D3" s="5" t="s">
        <v>1</v>
      </c>
      <c r="E3" s="5" t="s">
        <v>38</v>
      </c>
      <c r="F3" s="5" t="s">
        <v>6</v>
      </c>
      <c r="G3" s="5" t="s">
        <v>7</v>
      </c>
    </row>
    <row r="4" spans="1:7" s="6" customFormat="1" ht="20.25" customHeight="1">
      <c r="A4" s="56">
        <f>SUM(A5,A7,A9,A11)</f>
        <v>6</v>
      </c>
      <c r="B4" s="57" t="s">
        <v>9</v>
      </c>
      <c r="C4" s="49"/>
      <c r="D4" s="49"/>
      <c r="E4" s="49"/>
      <c r="F4" s="49"/>
      <c r="G4" s="50"/>
    </row>
    <row r="5" spans="1:7" s="6" customFormat="1" ht="15.75" customHeight="1">
      <c r="A5" s="58">
        <v>1</v>
      </c>
      <c r="B5" s="57" t="s">
        <v>10</v>
      </c>
      <c r="C5" s="49"/>
      <c r="D5" s="49"/>
      <c r="E5" s="49"/>
      <c r="F5" s="49"/>
      <c r="G5" s="50"/>
    </row>
    <row r="6" spans="1:7" s="9" customFormat="1" ht="90.75" customHeight="1">
      <c r="A6" s="7">
        <v>1</v>
      </c>
      <c r="B6" s="8" t="s">
        <v>50</v>
      </c>
      <c r="C6" s="7" t="s">
        <v>2</v>
      </c>
      <c r="D6" s="7">
        <v>5</v>
      </c>
      <c r="E6" s="7">
        <v>2</v>
      </c>
      <c r="F6" s="8" t="s">
        <v>62</v>
      </c>
      <c r="G6" s="8" t="s">
        <v>11</v>
      </c>
    </row>
    <row r="7" spans="1:7" s="6" customFormat="1" ht="15.75" customHeight="1">
      <c r="A7" s="58">
        <v>1</v>
      </c>
      <c r="B7" s="57" t="s">
        <v>12</v>
      </c>
      <c r="C7" s="49"/>
      <c r="D7" s="49"/>
      <c r="E7" s="49"/>
      <c r="F7" s="49"/>
      <c r="G7" s="50"/>
    </row>
    <row r="8" spans="1:7" s="9" customFormat="1" ht="117" customHeight="1">
      <c r="A8" s="7">
        <v>1</v>
      </c>
      <c r="B8" s="8" t="s">
        <v>54</v>
      </c>
      <c r="C8" s="7" t="s">
        <v>2</v>
      </c>
      <c r="D8" s="7">
        <v>2</v>
      </c>
      <c r="E8" s="7">
        <v>3</v>
      </c>
      <c r="F8" s="8" t="s">
        <v>63</v>
      </c>
      <c r="G8" s="8" t="s">
        <v>13</v>
      </c>
    </row>
    <row r="9" spans="1:7" s="6" customFormat="1" ht="15.75" customHeight="1">
      <c r="A9" s="58">
        <v>1</v>
      </c>
      <c r="B9" s="57" t="s">
        <v>14</v>
      </c>
      <c r="C9" s="49"/>
      <c r="D9" s="49"/>
      <c r="E9" s="49"/>
      <c r="F9" s="49"/>
      <c r="G9" s="50"/>
    </row>
    <row r="10" spans="1:7" s="9" customFormat="1" ht="119.25" customHeight="1">
      <c r="A10" s="7">
        <v>1</v>
      </c>
      <c r="B10" s="8" t="s">
        <v>55</v>
      </c>
      <c r="C10" s="7" t="s">
        <v>2</v>
      </c>
      <c r="D10" s="7">
        <v>3</v>
      </c>
      <c r="E10" s="7">
        <v>3</v>
      </c>
      <c r="F10" s="8" t="s">
        <v>64</v>
      </c>
      <c r="G10" s="8" t="s">
        <v>15</v>
      </c>
    </row>
    <row r="11" spans="1:7" s="6" customFormat="1" ht="20.25" customHeight="1">
      <c r="A11" s="58">
        <v>3</v>
      </c>
      <c r="B11" s="57" t="s">
        <v>16</v>
      </c>
      <c r="C11" s="49"/>
      <c r="D11" s="49"/>
      <c r="E11" s="49"/>
      <c r="F11" s="49"/>
      <c r="G11" s="50"/>
    </row>
    <row r="12" spans="1:7" s="9" customFormat="1" ht="90.75" customHeight="1">
      <c r="A12" s="7">
        <v>1</v>
      </c>
      <c r="B12" s="7" t="s">
        <v>56</v>
      </c>
      <c r="C12" s="7" t="s">
        <v>3</v>
      </c>
      <c r="D12" s="7">
        <v>1</v>
      </c>
      <c r="E12" s="7">
        <v>0</v>
      </c>
      <c r="F12" s="8" t="s">
        <v>65</v>
      </c>
      <c r="G12" s="59" t="s">
        <v>41</v>
      </c>
    </row>
    <row r="13" spans="1:7" s="9" customFormat="1" ht="71.25" customHeight="1">
      <c r="A13" s="7">
        <f>A12+1</f>
        <v>2</v>
      </c>
      <c r="B13" s="8" t="s">
        <v>57</v>
      </c>
      <c r="C13" s="7" t="s">
        <v>8</v>
      </c>
      <c r="D13" s="7"/>
      <c r="E13" s="7">
        <v>6</v>
      </c>
      <c r="F13" s="8" t="s">
        <v>66</v>
      </c>
      <c r="G13" s="8" t="s">
        <v>17</v>
      </c>
    </row>
    <row r="14" spans="1:7" s="9" customFormat="1" ht="113.25" customHeight="1">
      <c r="A14" s="7">
        <f>A13+1</f>
        <v>3</v>
      </c>
      <c r="B14" s="8" t="s">
        <v>49</v>
      </c>
      <c r="C14" s="7" t="s">
        <v>4</v>
      </c>
      <c r="D14" s="7">
        <v>-1</v>
      </c>
      <c r="E14" s="7">
        <v>1</v>
      </c>
      <c r="F14" s="8" t="s">
        <v>67</v>
      </c>
      <c r="G14" s="8" t="s">
        <v>18</v>
      </c>
    </row>
    <row r="15" spans="1:7" s="6" customFormat="1" ht="25.5" customHeight="1">
      <c r="A15" s="56">
        <v>6</v>
      </c>
      <c r="B15" s="57" t="s">
        <v>19</v>
      </c>
      <c r="C15" s="49"/>
      <c r="D15" s="49"/>
      <c r="E15" s="49"/>
      <c r="F15" s="49"/>
      <c r="G15" s="50"/>
    </row>
    <row r="16" spans="1:7" s="9" customFormat="1" ht="61.5" customHeight="1">
      <c r="A16" s="7">
        <v>1</v>
      </c>
      <c r="B16" s="8" t="s">
        <v>58</v>
      </c>
      <c r="C16" s="7" t="s">
        <v>2</v>
      </c>
      <c r="D16" s="7">
        <v>1</v>
      </c>
      <c r="E16" s="7">
        <v>4</v>
      </c>
      <c r="F16" s="8" t="s">
        <v>68</v>
      </c>
      <c r="G16" s="8" t="s">
        <v>48</v>
      </c>
    </row>
    <row r="17" spans="1:7" s="9" customFormat="1" ht="67.5" customHeight="1">
      <c r="A17" s="7">
        <v>2</v>
      </c>
      <c r="B17" s="8" t="s">
        <v>59</v>
      </c>
      <c r="C17" s="7" t="s">
        <v>3</v>
      </c>
      <c r="D17" s="7">
        <v>0</v>
      </c>
      <c r="E17" s="7">
        <v>3</v>
      </c>
      <c r="F17" s="8" t="s">
        <v>69</v>
      </c>
      <c r="G17" s="8" t="s">
        <v>20</v>
      </c>
    </row>
    <row r="18" spans="1:7" s="9" customFormat="1" ht="114.75" customHeight="1">
      <c r="A18" s="7">
        <v>3</v>
      </c>
      <c r="B18" s="8" t="s">
        <v>71</v>
      </c>
      <c r="C18" s="7" t="s">
        <v>2</v>
      </c>
      <c r="D18" s="7">
        <v>1</v>
      </c>
      <c r="E18" s="7">
        <v>3</v>
      </c>
      <c r="F18" s="8" t="s">
        <v>70</v>
      </c>
      <c r="G18" s="8" t="s">
        <v>72</v>
      </c>
    </row>
    <row r="19" spans="1:7" s="6" customFormat="1" ht="100.5" customHeight="1">
      <c r="A19" s="7">
        <v>4</v>
      </c>
      <c r="B19" s="8" t="s">
        <v>60</v>
      </c>
      <c r="C19" s="7" t="s">
        <v>4</v>
      </c>
      <c r="D19" s="7">
        <v>-6</v>
      </c>
      <c r="E19" s="7">
        <v>3</v>
      </c>
      <c r="F19" s="8" t="s">
        <v>73</v>
      </c>
      <c r="G19" s="8" t="s">
        <v>42</v>
      </c>
    </row>
    <row r="20" spans="1:7" s="9" customFormat="1" ht="134.25" customHeight="1">
      <c r="A20" s="7">
        <v>5</v>
      </c>
      <c r="B20" s="8" t="s">
        <v>22</v>
      </c>
      <c r="C20" s="7" t="s">
        <v>4</v>
      </c>
      <c r="D20" s="7">
        <v>-2</v>
      </c>
      <c r="E20" s="7">
        <v>3</v>
      </c>
      <c r="F20" s="8" t="s">
        <v>74</v>
      </c>
      <c r="G20" s="8" t="s">
        <v>43</v>
      </c>
    </row>
    <row r="21" spans="1:7" s="9" customFormat="1" ht="90.75" customHeight="1">
      <c r="A21" s="7">
        <v>6</v>
      </c>
      <c r="B21" s="8" t="s">
        <v>51</v>
      </c>
      <c r="C21" s="7" t="s">
        <v>2</v>
      </c>
      <c r="D21" s="7">
        <v>4</v>
      </c>
      <c r="E21" s="7">
        <v>3</v>
      </c>
      <c r="F21" s="8" t="s">
        <v>21</v>
      </c>
      <c r="G21" s="8" t="s">
        <v>44</v>
      </c>
    </row>
    <row r="22" spans="1:7" s="6" customFormat="1" ht="39.75" customHeight="1">
      <c r="A22" s="56">
        <v>2</v>
      </c>
      <c r="B22" s="57" t="s">
        <v>23</v>
      </c>
      <c r="C22" s="49"/>
      <c r="D22" s="49"/>
      <c r="E22" s="49"/>
      <c r="F22" s="49"/>
      <c r="G22" s="50"/>
    </row>
    <row r="23" spans="1:7" s="9" customFormat="1" ht="110.25" customHeight="1">
      <c r="A23" s="7">
        <v>1</v>
      </c>
      <c r="B23" s="8" t="s">
        <v>61</v>
      </c>
      <c r="C23" s="7" t="s">
        <v>2</v>
      </c>
      <c r="D23" s="7">
        <v>2</v>
      </c>
      <c r="E23" s="7">
        <v>1</v>
      </c>
      <c r="F23" s="8" t="s">
        <v>24</v>
      </c>
      <c r="G23" s="8" t="s">
        <v>45</v>
      </c>
    </row>
    <row r="24" spans="1:7" s="9" customFormat="1" ht="131.25" customHeight="1">
      <c r="A24" s="7">
        <f>A23+1</f>
        <v>2</v>
      </c>
      <c r="B24" s="8" t="s">
        <v>52</v>
      </c>
      <c r="C24" s="7" t="s">
        <v>4</v>
      </c>
      <c r="D24" s="7">
        <v>-4</v>
      </c>
      <c r="E24" s="7">
        <v>4</v>
      </c>
      <c r="F24" s="8" t="s">
        <v>46</v>
      </c>
      <c r="G24" s="8" t="s">
        <v>47</v>
      </c>
    </row>
    <row r="25" spans="1:7" s="6" customFormat="1" ht="27.75" customHeight="1">
      <c r="A25" s="56">
        <v>1</v>
      </c>
      <c r="B25" s="57" t="s">
        <v>37</v>
      </c>
      <c r="C25" s="49"/>
      <c r="D25" s="49"/>
      <c r="E25" s="49"/>
      <c r="F25" s="49"/>
      <c r="G25" s="50"/>
    </row>
    <row r="26" spans="1:7" s="9" customFormat="1" ht="141.75" customHeight="1">
      <c r="A26" s="7">
        <v>1</v>
      </c>
      <c r="B26" s="8" t="s">
        <v>53</v>
      </c>
      <c r="C26" s="7" t="s">
        <v>25</v>
      </c>
      <c r="D26" s="7">
        <v>-3</v>
      </c>
      <c r="E26" s="7">
        <v>2</v>
      </c>
      <c r="F26" s="8" t="s">
        <v>26</v>
      </c>
      <c r="G26" s="8" t="s">
        <v>27</v>
      </c>
    </row>
    <row r="27" spans="1:7" s="6" customFormat="1" ht="15.75" customHeight="1">
      <c r="A27" s="60">
        <f>SUM(A25,A22,A15,A4)</f>
        <v>15</v>
      </c>
      <c r="B27" s="61" t="s">
        <v>28</v>
      </c>
      <c r="C27" s="51"/>
      <c r="D27" s="54"/>
      <c r="E27" s="60">
        <f>SUM(E26,E23:E24,E16:E21,E12:E14,E10,E8,E6)</f>
        <v>41</v>
      </c>
      <c r="F27" s="51"/>
      <c r="G27" s="52"/>
    </row>
    <row r="28" s="6" customFormat="1" ht="4.5" customHeight="1"/>
    <row r="29" s="6" customFormat="1" ht="4.5" customHeight="1">
      <c r="G29" s="55"/>
    </row>
    <row r="30" s="6" customFormat="1" ht="11.25" customHeight="1"/>
    <row r="31" s="6" customFormat="1" ht="11.25" customHeight="1"/>
    <row r="32" s="6" customFormat="1" ht="11.25" customHeight="1"/>
    <row r="33" s="6" customFormat="1" ht="11.25" customHeight="1"/>
    <row r="34" s="6" customFormat="1" ht="11.25" customHeight="1"/>
  </sheetData>
  <sheetProtection/>
  <printOptions/>
  <pageMargins left="0.1968503937007874" right="0.1968503937007874" top="0.984251968503937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7"/>
  <sheetViews>
    <sheetView zoomScalePageLayoutView="0" workbookViewId="0" topLeftCell="C1">
      <selection activeCell="T8" sqref="T8"/>
    </sheetView>
  </sheetViews>
  <sheetFormatPr defaultColWidth="9.140625" defaultRowHeight="15"/>
  <cols>
    <col min="1" max="1" width="4.00390625" style="13" customWidth="1"/>
    <col min="2" max="2" width="73.28125" style="14" customWidth="1"/>
    <col min="3" max="3" width="9.57421875" style="14" customWidth="1"/>
    <col min="4" max="5" width="9.00390625" style="14" customWidth="1"/>
    <col min="6" max="6" width="7.421875" style="14" customWidth="1"/>
    <col min="7" max="7" width="6.421875" style="14" customWidth="1"/>
    <col min="8" max="8" width="7.140625" style="14" customWidth="1"/>
    <col min="9" max="9" width="8.8515625" style="13" customWidth="1"/>
    <col min="10" max="10" width="10.140625" style="13" customWidth="1"/>
    <col min="11" max="11" width="8.7109375" style="13" customWidth="1"/>
    <col min="12" max="12" width="7.421875" style="13" customWidth="1"/>
    <col min="13" max="13" width="6.421875" style="13" customWidth="1"/>
    <col min="14" max="14" width="7.140625" style="13" customWidth="1"/>
    <col min="15" max="15" width="8.00390625" style="13" customWidth="1"/>
    <col min="16" max="16" width="8.7109375" style="13" customWidth="1"/>
    <col min="17" max="17" width="7.421875" style="13" customWidth="1"/>
    <col min="18" max="18" width="6.421875" style="13" customWidth="1"/>
    <col min="19" max="19" width="7.140625" style="13" customWidth="1"/>
    <col min="20" max="16384" width="9.140625" style="13" customWidth="1"/>
  </cols>
  <sheetData>
    <row r="1" spans="1:18" s="71" customFormat="1" ht="21.75" customHeight="1">
      <c r="A1" s="71" t="s">
        <v>39</v>
      </c>
      <c r="D1" s="72"/>
      <c r="E1" s="72"/>
      <c r="F1" s="72"/>
      <c r="G1" s="72"/>
      <c r="H1" s="72"/>
      <c r="J1" s="72"/>
      <c r="K1" s="72"/>
      <c r="L1" s="72"/>
      <c r="M1" s="72"/>
      <c r="N1" s="72"/>
      <c r="O1" s="72"/>
      <c r="P1" s="72"/>
      <c r="Q1" s="72"/>
      <c r="R1" s="72"/>
    </row>
    <row r="2" spans="1:19" s="15" customFormat="1" ht="18" customHeight="1">
      <c r="A2" s="16"/>
      <c r="B2" s="17"/>
      <c r="C2" s="17"/>
      <c r="D2" s="18"/>
      <c r="E2" s="18"/>
      <c r="F2" s="18"/>
      <c r="G2" s="18"/>
      <c r="H2" s="18"/>
      <c r="J2" s="18"/>
      <c r="K2" s="18"/>
      <c r="L2" s="18"/>
      <c r="M2" s="18"/>
      <c r="N2" s="18"/>
      <c r="O2" s="18"/>
      <c r="P2" s="18"/>
      <c r="Q2" s="18"/>
      <c r="R2" s="18"/>
      <c r="S2" s="70" t="s">
        <v>29</v>
      </c>
    </row>
    <row r="3" spans="1:19" s="19" customFormat="1" ht="13.5" customHeight="1">
      <c r="A3" s="69" t="s">
        <v>75</v>
      </c>
      <c r="B3" s="73" t="s">
        <v>95</v>
      </c>
      <c r="C3" s="64" t="s">
        <v>93</v>
      </c>
      <c r="D3" s="64" t="s">
        <v>30</v>
      </c>
      <c r="E3" s="66" t="s">
        <v>31</v>
      </c>
      <c r="F3" s="67"/>
      <c r="G3" s="67"/>
      <c r="H3" s="68"/>
      <c r="I3" s="64" t="s">
        <v>94</v>
      </c>
      <c r="J3" s="64" t="s">
        <v>32</v>
      </c>
      <c r="K3" s="66" t="s">
        <v>31</v>
      </c>
      <c r="L3" s="67"/>
      <c r="M3" s="67"/>
      <c r="N3" s="68"/>
      <c r="O3" s="64" t="s">
        <v>33</v>
      </c>
      <c r="P3" s="66" t="s">
        <v>31</v>
      </c>
      <c r="Q3" s="67"/>
      <c r="R3" s="67"/>
      <c r="S3" s="68"/>
    </row>
    <row r="4" spans="1:19" s="19" customFormat="1" ht="35.25" customHeight="1">
      <c r="A4" s="62"/>
      <c r="B4" s="63"/>
      <c r="C4" s="65"/>
      <c r="D4" s="65"/>
      <c r="E4" s="20" t="s">
        <v>34</v>
      </c>
      <c r="F4" s="21" t="s">
        <v>35</v>
      </c>
      <c r="G4" s="21" t="s">
        <v>91</v>
      </c>
      <c r="H4" s="22" t="s">
        <v>92</v>
      </c>
      <c r="I4" s="65"/>
      <c r="J4" s="65"/>
      <c r="K4" s="20" t="s">
        <v>34</v>
      </c>
      <c r="L4" s="21" t="s">
        <v>35</v>
      </c>
      <c r="M4" s="21" t="s">
        <v>91</v>
      </c>
      <c r="N4" s="22" t="s">
        <v>92</v>
      </c>
      <c r="O4" s="65"/>
      <c r="P4" s="20" t="s">
        <v>34</v>
      </c>
      <c r="Q4" s="21" t="s">
        <v>35</v>
      </c>
      <c r="R4" s="21" t="s">
        <v>91</v>
      </c>
      <c r="S4" s="22" t="s">
        <v>92</v>
      </c>
    </row>
    <row r="5" spans="1:19" s="23" customFormat="1" ht="20.25" customHeight="1">
      <c r="A5" s="40"/>
      <c r="B5" s="41" t="s">
        <v>9</v>
      </c>
      <c r="C5" s="24">
        <f aca="true" t="shared" si="0" ref="C5:C28">O5/D5</f>
        <v>0.9016809576359764</v>
      </c>
      <c r="D5" s="25">
        <f>SUM(E5:H5)</f>
        <v>1714730.9000000001</v>
      </c>
      <c r="E5" s="26">
        <f>SUM(E6,E8,E10,E12)</f>
        <v>623131.8</v>
      </c>
      <c r="F5" s="27">
        <f>SUM(F6,F8,F10,F12)</f>
        <v>985304.5</v>
      </c>
      <c r="G5" s="27">
        <f>SUM(G6,G8,G10,G12)</f>
        <v>68094.6</v>
      </c>
      <c r="H5" s="28">
        <f>SUM(H6,H8,H10,H12)</f>
        <v>38200</v>
      </c>
      <c r="I5" s="24">
        <f aca="true" t="shared" si="1" ref="I5:I28">O5/J5</f>
        <v>0.9157927345010507</v>
      </c>
      <c r="J5" s="25">
        <f>SUM(K5:N5)</f>
        <v>1688308</v>
      </c>
      <c r="K5" s="26">
        <f>SUM(K6,K8,K10,K12)</f>
        <v>623131.8</v>
      </c>
      <c r="L5" s="27">
        <f>SUM(L6,L8,L10,L12)</f>
        <v>971181.6</v>
      </c>
      <c r="M5" s="27">
        <f>SUM(M6,M8,M10,M12)</f>
        <v>68094.6</v>
      </c>
      <c r="N5" s="28">
        <f>SUM(N6,N8,N10,N12)</f>
        <v>25900</v>
      </c>
      <c r="O5" s="25">
        <f>SUM(P5:S5)</f>
        <v>1546140.2</v>
      </c>
      <c r="P5" s="26">
        <f>SUM(P6,P8,P10,P12)</f>
        <v>542315.9999999999</v>
      </c>
      <c r="Q5" s="27">
        <f>SUM(Q6,Q8,Q10,Q12)</f>
        <v>909911.6</v>
      </c>
      <c r="R5" s="27">
        <f>SUM(R6,R8,R10,R12)</f>
        <v>68089.6</v>
      </c>
      <c r="S5" s="28">
        <f>SUM(S6,S8,S10,S12)</f>
        <v>25823</v>
      </c>
    </row>
    <row r="6" spans="1:19" s="23" customFormat="1" ht="14.25" customHeight="1">
      <c r="A6" s="11"/>
      <c r="B6" s="29" t="s">
        <v>10</v>
      </c>
      <c r="C6" s="24">
        <f t="shared" si="0"/>
        <v>0.9102337886275982</v>
      </c>
      <c r="D6" s="25">
        <f>SUM(E6:H6)</f>
        <v>1439171.8</v>
      </c>
      <c r="E6" s="26">
        <f>SUM(E7:E7)</f>
        <v>466612.1</v>
      </c>
      <c r="F6" s="27">
        <f>SUM(F7:F7)</f>
        <v>936846.1</v>
      </c>
      <c r="G6" s="27">
        <f>SUM(G7:G7)</f>
        <v>35713.6</v>
      </c>
      <c r="H6" s="28">
        <f>SUM(H7:H7)</f>
        <v>0</v>
      </c>
      <c r="I6" s="24">
        <f t="shared" si="1"/>
        <v>0.9061816442127817</v>
      </c>
      <c r="J6" s="25">
        <f>SUM(K6:N6)</f>
        <v>1445607.3</v>
      </c>
      <c r="K6" s="26">
        <f>SUM(K7:K7)</f>
        <v>466612.1</v>
      </c>
      <c r="L6" s="27">
        <f>SUM(L7:L7)</f>
        <v>943281.6</v>
      </c>
      <c r="M6" s="27">
        <f>SUM(M7:M7)</f>
        <v>35713.6</v>
      </c>
      <c r="N6" s="28">
        <f>SUM(N7:N7)</f>
        <v>0</v>
      </c>
      <c r="O6" s="25">
        <f>SUM(P6:S6)</f>
        <v>1309982.8</v>
      </c>
      <c r="P6" s="26">
        <f>SUM(P7:P7)</f>
        <v>392257.6</v>
      </c>
      <c r="Q6" s="27">
        <f>SUM(Q7:Q7)</f>
        <v>882011.6</v>
      </c>
      <c r="R6" s="27">
        <f>SUM(R7:R7)</f>
        <v>35713.6</v>
      </c>
      <c r="S6" s="28">
        <f>SUM(S7:S7)</f>
        <v>0</v>
      </c>
    </row>
    <row r="7" spans="1:19" ht="15" customHeight="1">
      <c r="A7" s="30">
        <v>1</v>
      </c>
      <c r="B7" s="53" t="s">
        <v>76</v>
      </c>
      <c r="C7" s="31">
        <f t="shared" si="0"/>
        <v>0.9102337886275982</v>
      </c>
      <c r="D7" s="32">
        <f>SUM(E7:H7)</f>
        <v>1439171.8</v>
      </c>
      <c r="E7" s="33">
        <v>466612.1</v>
      </c>
      <c r="F7" s="34">
        <v>936846.1</v>
      </c>
      <c r="G7" s="34">
        <v>35713.6</v>
      </c>
      <c r="H7" s="35"/>
      <c r="I7" s="31">
        <f t="shared" si="1"/>
        <v>0.9061816442127817</v>
      </c>
      <c r="J7" s="32">
        <f>SUM(K7:N7)</f>
        <v>1445607.3</v>
      </c>
      <c r="K7" s="33">
        <v>466612.1</v>
      </c>
      <c r="L7" s="34">
        <v>943281.6</v>
      </c>
      <c r="M7" s="34">
        <v>35713.6</v>
      </c>
      <c r="N7" s="35"/>
      <c r="O7" s="32">
        <f>SUM(P7:S7)</f>
        <v>1309982.8</v>
      </c>
      <c r="P7" s="33">
        <v>392257.6</v>
      </c>
      <c r="Q7" s="34">
        <v>882011.6</v>
      </c>
      <c r="R7" s="34">
        <v>35713.6</v>
      </c>
      <c r="S7" s="35"/>
    </row>
    <row r="8" spans="1:19" s="23" customFormat="1" ht="14.25" customHeight="1">
      <c r="A8" s="11"/>
      <c r="B8" s="29" t="s">
        <v>12</v>
      </c>
      <c r="C8" s="24">
        <f t="shared" si="0"/>
        <v>0.9083098149890247</v>
      </c>
      <c r="D8" s="25">
        <f aca="true" t="shared" si="2" ref="D8:D27">SUM(E8:H8)</f>
        <v>9567</v>
      </c>
      <c r="E8" s="26">
        <f>SUM(E9:E9)</f>
        <v>5850</v>
      </c>
      <c r="F8" s="27">
        <f>SUM(F9:F9)</f>
        <v>1550</v>
      </c>
      <c r="G8" s="27">
        <f>SUM(G9:G9)</f>
        <v>1967</v>
      </c>
      <c r="H8" s="28">
        <f>SUM(H9:H9)</f>
        <v>200</v>
      </c>
      <c r="I8" s="24">
        <f t="shared" si="1"/>
        <v>0.9083098149890247</v>
      </c>
      <c r="J8" s="25">
        <f aca="true" t="shared" si="3" ref="J8:J28">SUM(K8:N8)</f>
        <v>9567</v>
      </c>
      <c r="K8" s="26">
        <f>SUM(K9:K9)</f>
        <v>5850</v>
      </c>
      <c r="L8" s="27">
        <f>SUM(L9:L9)</f>
        <v>1550</v>
      </c>
      <c r="M8" s="27">
        <f>SUM(M9:M9)</f>
        <v>1967</v>
      </c>
      <c r="N8" s="28">
        <f>SUM(N9:N9)</f>
        <v>200</v>
      </c>
      <c r="O8" s="25">
        <f aca="true" t="shared" si="4" ref="O8:O28">SUM(P8:S8)</f>
        <v>8689.8</v>
      </c>
      <c r="P8" s="26">
        <f>SUM(P9:P9)</f>
        <v>5054.8</v>
      </c>
      <c r="Q8" s="27">
        <f>SUM(Q9:Q9)</f>
        <v>1550</v>
      </c>
      <c r="R8" s="27">
        <f>SUM(R9:R9)</f>
        <v>1962</v>
      </c>
      <c r="S8" s="28">
        <f>SUM(S9:S9)</f>
        <v>123</v>
      </c>
    </row>
    <row r="9" spans="1:19" ht="15" customHeight="1">
      <c r="A9" s="30">
        <v>2</v>
      </c>
      <c r="B9" s="53" t="s">
        <v>77</v>
      </c>
      <c r="C9" s="31">
        <f t="shared" si="0"/>
        <v>0.9083098149890247</v>
      </c>
      <c r="D9" s="32">
        <f t="shared" si="2"/>
        <v>9567</v>
      </c>
      <c r="E9" s="33">
        <v>5850</v>
      </c>
      <c r="F9" s="34">
        <v>1550</v>
      </c>
      <c r="G9" s="34">
        <v>1967</v>
      </c>
      <c r="H9" s="35">
        <v>200</v>
      </c>
      <c r="I9" s="31">
        <f t="shared" si="1"/>
        <v>0.9083098149890247</v>
      </c>
      <c r="J9" s="32">
        <f t="shared" si="3"/>
        <v>9567</v>
      </c>
      <c r="K9" s="33">
        <v>5850</v>
      </c>
      <c r="L9" s="34">
        <v>1550</v>
      </c>
      <c r="M9" s="34">
        <v>1967</v>
      </c>
      <c r="N9" s="35">
        <v>200</v>
      </c>
      <c r="O9" s="32">
        <f t="shared" si="4"/>
        <v>8689.8</v>
      </c>
      <c r="P9" s="33">
        <v>5054.8</v>
      </c>
      <c r="Q9" s="34">
        <v>1550</v>
      </c>
      <c r="R9" s="34">
        <v>1962</v>
      </c>
      <c r="S9" s="35">
        <v>123</v>
      </c>
    </row>
    <row r="10" spans="1:19" s="23" customFormat="1" ht="14.25" customHeight="1">
      <c r="A10" s="11"/>
      <c r="B10" s="29" t="s">
        <v>14</v>
      </c>
      <c r="C10" s="24">
        <f t="shared" si="0"/>
        <v>0.8581767425672264</v>
      </c>
      <c r="D10" s="25">
        <f>SUM(E10:H10)</f>
        <v>249392.1</v>
      </c>
      <c r="E10" s="26">
        <f>E11</f>
        <v>134069.7</v>
      </c>
      <c r="F10" s="27">
        <f>F11</f>
        <v>46908.4</v>
      </c>
      <c r="G10" s="27">
        <f>G11</f>
        <v>30414</v>
      </c>
      <c r="H10" s="28">
        <f>H11</f>
        <v>38000</v>
      </c>
      <c r="I10" s="24">
        <f t="shared" si="1"/>
        <v>0.9884027289978419</v>
      </c>
      <c r="J10" s="25">
        <f t="shared" si="3"/>
        <v>216533.7</v>
      </c>
      <c r="K10" s="26">
        <f>K11</f>
        <v>134069.7</v>
      </c>
      <c r="L10" s="27">
        <f>L11</f>
        <v>26350</v>
      </c>
      <c r="M10" s="27">
        <f>M11</f>
        <v>30414</v>
      </c>
      <c r="N10" s="28">
        <f>N11</f>
        <v>25700</v>
      </c>
      <c r="O10" s="25">
        <f t="shared" si="4"/>
        <v>214022.5</v>
      </c>
      <c r="P10" s="26">
        <f>P11</f>
        <v>131558.5</v>
      </c>
      <c r="Q10" s="27">
        <f>Q11</f>
        <v>26350</v>
      </c>
      <c r="R10" s="27">
        <f>R11</f>
        <v>30414</v>
      </c>
      <c r="S10" s="28">
        <f>S11</f>
        <v>25700</v>
      </c>
    </row>
    <row r="11" spans="1:19" ht="15" customHeight="1">
      <c r="A11" s="30">
        <v>3</v>
      </c>
      <c r="B11" s="53" t="s">
        <v>78</v>
      </c>
      <c r="C11" s="31">
        <f t="shared" si="0"/>
        <v>0.8581767425672264</v>
      </c>
      <c r="D11" s="32">
        <f t="shared" si="2"/>
        <v>249392.1</v>
      </c>
      <c r="E11" s="33">
        <v>134069.7</v>
      </c>
      <c r="F11" s="34">
        <v>46908.4</v>
      </c>
      <c r="G11" s="34">
        <v>30414</v>
      </c>
      <c r="H11" s="35">
        <v>38000</v>
      </c>
      <c r="I11" s="31">
        <f t="shared" si="1"/>
        <v>0.9884027289978419</v>
      </c>
      <c r="J11" s="32">
        <f t="shared" si="3"/>
        <v>216533.7</v>
      </c>
      <c r="K11" s="33">
        <v>134069.7</v>
      </c>
      <c r="L11" s="34">
        <v>26350</v>
      </c>
      <c r="M11" s="34">
        <v>30414</v>
      </c>
      <c r="N11" s="35">
        <v>25700</v>
      </c>
      <c r="O11" s="32">
        <f t="shared" si="4"/>
        <v>214022.5</v>
      </c>
      <c r="P11" s="33">
        <v>131558.5</v>
      </c>
      <c r="Q11" s="34">
        <v>26350</v>
      </c>
      <c r="R11" s="34">
        <v>30414</v>
      </c>
      <c r="S11" s="35">
        <v>25700</v>
      </c>
    </row>
    <row r="12" spans="1:19" s="23" customFormat="1" ht="14.25" customHeight="1">
      <c r="A12" s="11"/>
      <c r="B12" s="29" t="s">
        <v>16</v>
      </c>
      <c r="C12" s="24">
        <f t="shared" si="0"/>
        <v>0.8099457831325302</v>
      </c>
      <c r="D12" s="25">
        <f t="shared" si="2"/>
        <v>16600</v>
      </c>
      <c r="E12" s="26">
        <f>SUM(E13:E15)</f>
        <v>16600</v>
      </c>
      <c r="F12" s="27">
        <f>SUM(F13:F15)</f>
        <v>0</v>
      </c>
      <c r="G12" s="27">
        <f>SUM(G13:G15)</f>
        <v>0</v>
      </c>
      <c r="H12" s="28">
        <f>SUM(H13:H15)</f>
        <v>0</v>
      </c>
      <c r="I12" s="24">
        <f t="shared" si="1"/>
        <v>0.8099457831325302</v>
      </c>
      <c r="J12" s="25">
        <f t="shared" si="3"/>
        <v>16600</v>
      </c>
      <c r="K12" s="26">
        <f>SUM(K13:K15)</f>
        <v>16600</v>
      </c>
      <c r="L12" s="27">
        <f>SUM(L13:L15)</f>
        <v>0</v>
      </c>
      <c r="M12" s="27">
        <f>SUM(M13:M15)</f>
        <v>0</v>
      </c>
      <c r="N12" s="28">
        <f>SUM(N13:N15)</f>
        <v>0</v>
      </c>
      <c r="O12" s="25">
        <f t="shared" si="4"/>
        <v>13445.1</v>
      </c>
      <c r="P12" s="26">
        <f>SUM(P13:P15)</f>
        <v>13445.1</v>
      </c>
      <c r="Q12" s="27">
        <f>SUM(Q13:Q15)</f>
        <v>0</v>
      </c>
      <c r="R12" s="27">
        <f>SUM(R13:R15)</f>
        <v>0</v>
      </c>
      <c r="S12" s="28">
        <f>SUM(S13:S15)</f>
        <v>0</v>
      </c>
    </row>
    <row r="13" spans="1:19" ht="23.25" customHeight="1">
      <c r="A13" s="30">
        <v>4</v>
      </c>
      <c r="B13" s="53" t="s">
        <v>79</v>
      </c>
      <c r="C13" s="31">
        <f t="shared" si="0"/>
        <v>0.5480666666666667</v>
      </c>
      <c r="D13" s="32">
        <f t="shared" si="2"/>
        <v>6000</v>
      </c>
      <c r="E13" s="33">
        <v>6000</v>
      </c>
      <c r="F13" s="34"/>
      <c r="G13" s="34"/>
      <c r="H13" s="35"/>
      <c r="I13" s="31">
        <f t="shared" si="1"/>
        <v>0.5480666666666667</v>
      </c>
      <c r="J13" s="32">
        <f t="shared" si="3"/>
        <v>6000</v>
      </c>
      <c r="K13" s="33">
        <v>6000</v>
      </c>
      <c r="L13" s="34"/>
      <c r="M13" s="34"/>
      <c r="N13" s="35"/>
      <c r="O13" s="32">
        <f t="shared" si="4"/>
        <v>3288.4</v>
      </c>
      <c r="P13" s="33">
        <v>3288.4</v>
      </c>
      <c r="Q13" s="34"/>
      <c r="R13" s="34"/>
      <c r="S13" s="35"/>
    </row>
    <row r="14" spans="1:19" ht="15" customHeight="1">
      <c r="A14" s="30">
        <v>5</v>
      </c>
      <c r="B14" s="53" t="s">
        <v>80</v>
      </c>
      <c r="C14" s="31">
        <f t="shared" si="0"/>
        <v>0.95567</v>
      </c>
      <c r="D14" s="32">
        <f t="shared" si="2"/>
        <v>10000</v>
      </c>
      <c r="E14" s="33">
        <v>10000</v>
      </c>
      <c r="F14" s="34"/>
      <c r="G14" s="34"/>
      <c r="H14" s="35"/>
      <c r="I14" s="31">
        <f t="shared" si="1"/>
        <v>0.95567</v>
      </c>
      <c r="J14" s="32">
        <f t="shared" si="3"/>
        <v>10000</v>
      </c>
      <c r="K14" s="33">
        <v>10000</v>
      </c>
      <c r="L14" s="34"/>
      <c r="M14" s="34"/>
      <c r="N14" s="35"/>
      <c r="O14" s="32">
        <f t="shared" si="4"/>
        <v>9556.7</v>
      </c>
      <c r="P14" s="33">
        <v>9556.7</v>
      </c>
      <c r="Q14" s="34"/>
      <c r="R14" s="34"/>
      <c r="S14" s="35"/>
    </row>
    <row r="15" spans="1:19" ht="24.75" customHeight="1">
      <c r="A15" s="30">
        <v>6</v>
      </c>
      <c r="B15" s="53" t="s">
        <v>81</v>
      </c>
      <c r="C15" s="31">
        <f t="shared" si="0"/>
        <v>1</v>
      </c>
      <c r="D15" s="32">
        <f t="shared" si="2"/>
        <v>600</v>
      </c>
      <c r="E15" s="33">
        <v>600</v>
      </c>
      <c r="F15" s="34"/>
      <c r="G15" s="34"/>
      <c r="H15" s="35"/>
      <c r="I15" s="31">
        <f t="shared" si="1"/>
        <v>1</v>
      </c>
      <c r="J15" s="32">
        <f t="shared" si="3"/>
        <v>600</v>
      </c>
      <c r="K15" s="33">
        <v>600</v>
      </c>
      <c r="L15" s="34"/>
      <c r="M15" s="34"/>
      <c r="N15" s="35"/>
      <c r="O15" s="32">
        <f t="shared" si="4"/>
        <v>600</v>
      </c>
      <c r="P15" s="33">
        <v>600</v>
      </c>
      <c r="Q15" s="34"/>
      <c r="R15" s="34"/>
      <c r="S15" s="35"/>
    </row>
    <row r="16" spans="1:19" s="23" customFormat="1" ht="18" customHeight="1">
      <c r="A16" s="10"/>
      <c r="B16" s="12" t="s">
        <v>19</v>
      </c>
      <c r="C16" s="24">
        <f t="shared" si="0"/>
        <v>0.7397531093031586</v>
      </c>
      <c r="D16" s="25">
        <f t="shared" si="2"/>
        <v>679774.5</v>
      </c>
      <c r="E16" s="26">
        <f>SUM(E17:E22)</f>
        <v>496424.69999999995</v>
      </c>
      <c r="F16" s="27">
        <f>SUM(F17:F22)</f>
        <v>68542.3</v>
      </c>
      <c r="G16" s="27">
        <f>SUM(G17:G22)</f>
        <v>0</v>
      </c>
      <c r="H16" s="28">
        <f>SUM(H17:H22)</f>
        <v>114807.5</v>
      </c>
      <c r="I16" s="24">
        <f t="shared" si="1"/>
        <v>0.8459877997079467</v>
      </c>
      <c r="J16" s="25">
        <f t="shared" si="3"/>
        <v>594412</v>
      </c>
      <c r="K16" s="26">
        <f>SUM(K17:K22)</f>
        <v>496424.69999999995</v>
      </c>
      <c r="L16" s="27">
        <f>SUM(L17:L22)</f>
        <v>68542.3</v>
      </c>
      <c r="M16" s="27">
        <f>SUM(M17:M22)</f>
        <v>0</v>
      </c>
      <c r="N16" s="28">
        <f>SUM(N17:N22)</f>
        <v>29445</v>
      </c>
      <c r="O16" s="25">
        <f t="shared" si="4"/>
        <v>502865.3</v>
      </c>
      <c r="P16" s="26">
        <f>SUM(P17:P22)</f>
        <v>445083.2</v>
      </c>
      <c r="Q16" s="27">
        <f>SUM(Q17:Q22)</f>
        <v>28337.1</v>
      </c>
      <c r="R16" s="27">
        <f>SUM(R17:R22)</f>
        <v>0</v>
      </c>
      <c r="S16" s="28">
        <f>SUM(S17:S22)</f>
        <v>29445</v>
      </c>
    </row>
    <row r="17" spans="1:19" ht="15" customHeight="1">
      <c r="A17" s="30">
        <v>7</v>
      </c>
      <c r="B17" s="53" t="s">
        <v>82</v>
      </c>
      <c r="C17" s="31">
        <f t="shared" si="0"/>
        <v>0.8536944444444444</v>
      </c>
      <c r="D17" s="32">
        <f t="shared" si="2"/>
        <v>36000</v>
      </c>
      <c r="E17" s="33">
        <v>33000</v>
      </c>
      <c r="F17" s="34">
        <v>3000</v>
      </c>
      <c r="G17" s="34"/>
      <c r="H17" s="35"/>
      <c r="I17" s="31">
        <f t="shared" si="1"/>
        <v>0.8536944444444444</v>
      </c>
      <c r="J17" s="32">
        <f t="shared" si="3"/>
        <v>36000</v>
      </c>
      <c r="K17" s="33">
        <v>33000</v>
      </c>
      <c r="L17" s="34">
        <v>3000</v>
      </c>
      <c r="M17" s="34"/>
      <c r="N17" s="35"/>
      <c r="O17" s="32">
        <f t="shared" si="4"/>
        <v>30733</v>
      </c>
      <c r="P17" s="33">
        <v>30733</v>
      </c>
      <c r="Q17" s="34"/>
      <c r="R17" s="34"/>
      <c r="S17" s="35"/>
    </row>
    <row r="18" spans="1:19" ht="23.25" customHeight="1">
      <c r="A18" s="30">
        <v>8</v>
      </c>
      <c r="B18" s="53" t="s">
        <v>83</v>
      </c>
      <c r="C18" s="31">
        <f t="shared" si="0"/>
        <v>0.968896916391812</v>
      </c>
      <c r="D18" s="32">
        <f t="shared" si="2"/>
        <v>19101</v>
      </c>
      <c r="E18" s="33">
        <v>16601</v>
      </c>
      <c r="F18" s="34"/>
      <c r="G18" s="34"/>
      <c r="H18" s="35">
        <v>2500</v>
      </c>
      <c r="I18" s="31">
        <f t="shared" si="1"/>
        <v>0.8982187924674822</v>
      </c>
      <c r="J18" s="32">
        <f t="shared" si="3"/>
        <v>20604</v>
      </c>
      <c r="K18" s="33">
        <v>16601</v>
      </c>
      <c r="L18" s="34"/>
      <c r="M18" s="34"/>
      <c r="N18" s="35">
        <v>4003</v>
      </c>
      <c r="O18" s="32">
        <f t="shared" si="4"/>
        <v>18506.9</v>
      </c>
      <c r="P18" s="33">
        <v>14503.9</v>
      </c>
      <c r="Q18" s="34"/>
      <c r="R18" s="34"/>
      <c r="S18" s="35">
        <v>4003</v>
      </c>
    </row>
    <row r="19" spans="1:19" ht="23.25" customHeight="1">
      <c r="A19" s="30">
        <v>9</v>
      </c>
      <c r="B19" s="53" t="s">
        <v>84</v>
      </c>
      <c r="C19" s="31">
        <f t="shared" si="0"/>
        <v>0.8287625869549533</v>
      </c>
      <c r="D19" s="32">
        <f t="shared" si="2"/>
        <v>386680.1</v>
      </c>
      <c r="E19" s="33">
        <v>321137.8</v>
      </c>
      <c r="F19" s="34">
        <v>65542.3</v>
      </c>
      <c r="G19" s="34"/>
      <c r="H19" s="35"/>
      <c r="I19" s="31">
        <f t="shared" si="1"/>
        <v>0.8287625869549533</v>
      </c>
      <c r="J19" s="32">
        <f t="shared" si="3"/>
        <v>386680.1</v>
      </c>
      <c r="K19" s="33">
        <v>321137.8</v>
      </c>
      <c r="L19" s="34">
        <v>65542.3</v>
      </c>
      <c r="M19" s="34"/>
      <c r="N19" s="35"/>
      <c r="O19" s="32">
        <f t="shared" si="4"/>
        <v>320466</v>
      </c>
      <c r="P19" s="33">
        <v>292128.9</v>
      </c>
      <c r="Q19" s="34">
        <v>28337.1</v>
      </c>
      <c r="R19" s="34"/>
      <c r="S19" s="35"/>
    </row>
    <row r="20" spans="1:19" ht="26.25" customHeight="1">
      <c r="A20" s="30">
        <v>10</v>
      </c>
      <c r="B20" s="53" t="s">
        <v>85</v>
      </c>
      <c r="C20" s="31">
        <f t="shared" si="0"/>
        <v>0.26000418593771163</v>
      </c>
      <c r="D20" s="32">
        <f t="shared" si="2"/>
        <v>121836.5</v>
      </c>
      <c r="E20" s="33">
        <v>10053</v>
      </c>
      <c r="F20" s="34"/>
      <c r="G20" s="34"/>
      <c r="H20" s="35">
        <v>111783.5</v>
      </c>
      <c r="I20" s="31">
        <f t="shared" si="1"/>
        <v>0.9075750630300252</v>
      </c>
      <c r="J20" s="32">
        <f t="shared" si="3"/>
        <v>34904</v>
      </c>
      <c r="K20" s="33">
        <v>10053</v>
      </c>
      <c r="L20" s="34"/>
      <c r="M20" s="34"/>
      <c r="N20" s="35">
        <v>24851</v>
      </c>
      <c r="O20" s="32">
        <f t="shared" si="4"/>
        <v>31678</v>
      </c>
      <c r="P20" s="33">
        <v>6827</v>
      </c>
      <c r="Q20" s="34"/>
      <c r="R20" s="34"/>
      <c r="S20" s="35">
        <v>24851</v>
      </c>
    </row>
    <row r="21" spans="1:19" ht="21.75" customHeight="1">
      <c r="A21" s="30">
        <v>11</v>
      </c>
      <c r="B21" s="53" t="s">
        <v>86</v>
      </c>
      <c r="C21" s="31">
        <f t="shared" si="0"/>
        <v>0.8729122196546119</v>
      </c>
      <c r="D21" s="32">
        <f t="shared" si="2"/>
        <v>78282.9</v>
      </c>
      <c r="E21" s="33">
        <v>78282.9</v>
      </c>
      <c r="F21" s="34"/>
      <c r="G21" s="34"/>
      <c r="H21" s="35"/>
      <c r="I21" s="31">
        <f t="shared" si="1"/>
        <v>0.8729122196546119</v>
      </c>
      <c r="J21" s="32">
        <f t="shared" si="3"/>
        <v>78282.9</v>
      </c>
      <c r="K21" s="33">
        <v>78282.9</v>
      </c>
      <c r="L21" s="34"/>
      <c r="M21" s="34"/>
      <c r="N21" s="35"/>
      <c r="O21" s="32">
        <f t="shared" si="4"/>
        <v>68334.1</v>
      </c>
      <c r="P21" s="33">
        <v>68334.1</v>
      </c>
      <c r="Q21" s="34"/>
      <c r="R21" s="34"/>
      <c r="S21" s="35"/>
    </row>
    <row r="22" spans="1:19" ht="15" customHeight="1">
      <c r="A22" s="30">
        <v>12</v>
      </c>
      <c r="B22" s="53" t="s">
        <v>87</v>
      </c>
      <c r="C22" s="31">
        <f t="shared" si="0"/>
        <v>0.875199345197233</v>
      </c>
      <c r="D22" s="32">
        <f t="shared" si="2"/>
        <v>37874</v>
      </c>
      <c r="E22" s="33">
        <v>37350</v>
      </c>
      <c r="F22" s="34"/>
      <c r="G22" s="34"/>
      <c r="H22" s="35">
        <v>524</v>
      </c>
      <c r="I22" s="31">
        <f t="shared" si="1"/>
        <v>0.873653830948051</v>
      </c>
      <c r="J22" s="32">
        <f t="shared" si="3"/>
        <v>37941</v>
      </c>
      <c r="K22" s="33">
        <v>37350</v>
      </c>
      <c r="L22" s="34"/>
      <c r="M22" s="34"/>
      <c r="N22" s="35">
        <v>591</v>
      </c>
      <c r="O22" s="32">
        <f t="shared" si="4"/>
        <v>33147.3</v>
      </c>
      <c r="P22" s="33">
        <v>32556.3</v>
      </c>
      <c r="Q22" s="34"/>
      <c r="R22" s="34"/>
      <c r="S22" s="35">
        <v>591</v>
      </c>
    </row>
    <row r="23" spans="1:19" s="23" customFormat="1" ht="18" customHeight="1">
      <c r="A23" s="10"/>
      <c r="B23" s="12" t="s">
        <v>23</v>
      </c>
      <c r="C23" s="24">
        <f>O23/D23</f>
        <v>0.6339035125794501</v>
      </c>
      <c r="D23" s="25">
        <f t="shared" si="2"/>
        <v>852422</v>
      </c>
      <c r="E23" s="26">
        <f>SUM(E24:E25)</f>
        <v>5000</v>
      </c>
      <c r="F23" s="27">
        <f>SUM(F24:F25)</f>
        <v>209872</v>
      </c>
      <c r="G23" s="27">
        <f>SUM(G24:G25)</f>
        <v>288000</v>
      </c>
      <c r="H23" s="28">
        <f>SUM(H24:H25)</f>
        <v>349550</v>
      </c>
      <c r="I23" s="24">
        <f>O23/J23</f>
        <v>0.6339035125794501</v>
      </c>
      <c r="J23" s="25">
        <f t="shared" si="3"/>
        <v>852422</v>
      </c>
      <c r="K23" s="26">
        <f>SUM(K24:K25)</f>
        <v>5000</v>
      </c>
      <c r="L23" s="27">
        <f>SUM(L24:L25)</f>
        <v>209872</v>
      </c>
      <c r="M23" s="27">
        <f>SUM(M24:M25)</f>
        <v>288000</v>
      </c>
      <c r="N23" s="28">
        <f>SUM(N24:N25)</f>
        <v>349550</v>
      </c>
      <c r="O23" s="25">
        <f t="shared" si="4"/>
        <v>540353.3</v>
      </c>
      <c r="P23" s="26">
        <f>SUM(P24:P25)</f>
        <v>4972.8</v>
      </c>
      <c r="Q23" s="27">
        <f>SUM(Q24:Q25)</f>
        <v>17211.5</v>
      </c>
      <c r="R23" s="27">
        <f>SUM(R24:R25)</f>
        <v>89882</v>
      </c>
      <c r="S23" s="28">
        <f>SUM(S24:S25)</f>
        <v>428287</v>
      </c>
    </row>
    <row r="24" spans="1:19" ht="15" customHeight="1">
      <c r="A24" s="30">
        <v>13</v>
      </c>
      <c r="B24" s="53" t="s">
        <v>88</v>
      </c>
      <c r="C24" s="31">
        <f t="shared" si="0"/>
        <v>0.6322650403629722</v>
      </c>
      <c r="D24" s="32">
        <f t="shared" si="2"/>
        <v>848550</v>
      </c>
      <c r="E24" s="33">
        <v>3000</v>
      </c>
      <c r="F24" s="34">
        <v>208000</v>
      </c>
      <c r="G24" s="34">
        <v>288000</v>
      </c>
      <c r="H24" s="35">
        <v>349550</v>
      </c>
      <c r="I24" s="31">
        <f t="shared" si="1"/>
        <v>0.6322650403629722</v>
      </c>
      <c r="J24" s="32">
        <f t="shared" si="3"/>
        <v>848550</v>
      </c>
      <c r="K24" s="33">
        <v>3000</v>
      </c>
      <c r="L24" s="34">
        <v>208000</v>
      </c>
      <c r="M24" s="34">
        <v>288000</v>
      </c>
      <c r="N24" s="35">
        <v>349550</v>
      </c>
      <c r="O24" s="32">
        <f t="shared" si="4"/>
        <v>536508.5</v>
      </c>
      <c r="P24" s="33">
        <v>3000</v>
      </c>
      <c r="Q24" s="34">
        <v>15339.5</v>
      </c>
      <c r="R24" s="34">
        <v>89882</v>
      </c>
      <c r="S24" s="35">
        <v>428287</v>
      </c>
    </row>
    <row r="25" spans="1:19" ht="23.25" customHeight="1">
      <c r="A25" s="30">
        <v>14</v>
      </c>
      <c r="B25" s="53" t="s">
        <v>89</v>
      </c>
      <c r="C25" s="31">
        <f t="shared" si="0"/>
        <v>0.9929752066115703</v>
      </c>
      <c r="D25" s="32">
        <f t="shared" si="2"/>
        <v>3872</v>
      </c>
      <c r="E25" s="33">
        <v>2000</v>
      </c>
      <c r="F25" s="34">
        <v>1872</v>
      </c>
      <c r="G25" s="34"/>
      <c r="H25" s="35"/>
      <c r="I25" s="31">
        <f t="shared" si="1"/>
        <v>0.9929752066115703</v>
      </c>
      <c r="J25" s="32">
        <f t="shared" si="3"/>
        <v>3872</v>
      </c>
      <c r="K25" s="33">
        <v>2000</v>
      </c>
      <c r="L25" s="34">
        <v>1872</v>
      </c>
      <c r="M25" s="34"/>
      <c r="N25" s="35"/>
      <c r="O25" s="32">
        <f t="shared" si="4"/>
        <v>3844.8</v>
      </c>
      <c r="P25" s="33">
        <v>1972.8</v>
      </c>
      <c r="Q25" s="34">
        <v>1872</v>
      </c>
      <c r="R25" s="34"/>
      <c r="S25" s="35"/>
    </row>
    <row r="26" spans="1:19" s="23" customFormat="1" ht="17.25" customHeight="1">
      <c r="A26" s="10"/>
      <c r="B26" s="12" t="s">
        <v>37</v>
      </c>
      <c r="C26" s="24">
        <f t="shared" si="0"/>
        <v>0.8395121951219512</v>
      </c>
      <c r="D26" s="25">
        <f t="shared" si="2"/>
        <v>4100</v>
      </c>
      <c r="E26" s="26">
        <v>4100</v>
      </c>
      <c r="F26" s="27"/>
      <c r="G26" s="27"/>
      <c r="H26" s="28"/>
      <c r="I26" s="24">
        <f t="shared" si="1"/>
        <v>0.8395121951219512</v>
      </c>
      <c r="J26" s="25">
        <f t="shared" si="3"/>
        <v>4100</v>
      </c>
      <c r="K26" s="26">
        <v>4100</v>
      </c>
      <c r="L26" s="27"/>
      <c r="M26" s="27"/>
      <c r="N26" s="28"/>
      <c r="O26" s="25">
        <f t="shared" si="4"/>
        <v>3442</v>
      </c>
      <c r="P26" s="26">
        <v>3442</v>
      </c>
      <c r="Q26" s="27"/>
      <c r="R26" s="27"/>
      <c r="S26" s="28"/>
    </row>
    <row r="27" spans="1:19" ht="23.25" customHeight="1">
      <c r="A27" s="30">
        <v>15</v>
      </c>
      <c r="B27" s="53" t="s">
        <v>90</v>
      </c>
      <c r="C27" s="31">
        <f t="shared" si="0"/>
        <v>0.8395121951219512</v>
      </c>
      <c r="D27" s="32">
        <f t="shared" si="2"/>
        <v>4100</v>
      </c>
      <c r="E27" s="33">
        <v>4100</v>
      </c>
      <c r="F27" s="34"/>
      <c r="G27" s="34"/>
      <c r="H27" s="35"/>
      <c r="I27" s="31">
        <f t="shared" si="1"/>
        <v>0.8395121951219512</v>
      </c>
      <c r="J27" s="32">
        <f t="shared" si="3"/>
        <v>4100</v>
      </c>
      <c r="K27" s="33">
        <v>4100</v>
      </c>
      <c r="L27" s="34"/>
      <c r="M27" s="34"/>
      <c r="N27" s="35"/>
      <c r="O27" s="32">
        <f t="shared" si="4"/>
        <v>3442</v>
      </c>
      <c r="P27" s="33">
        <v>3442</v>
      </c>
      <c r="Q27" s="34"/>
      <c r="R27" s="34"/>
      <c r="S27" s="35"/>
    </row>
    <row r="28" spans="1:19" s="23" customFormat="1" ht="20.25" customHeight="1">
      <c r="A28" s="42"/>
      <c r="B28" s="43" t="s">
        <v>36</v>
      </c>
      <c r="C28" s="44">
        <f t="shared" si="0"/>
        <v>0.7975327430337867</v>
      </c>
      <c r="D28" s="45">
        <f>SUM(E28:H28)</f>
        <v>3251027.4</v>
      </c>
      <c r="E28" s="46">
        <f>SUM(E23,E16,E5,E26)</f>
        <v>1128656.5</v>
      </c>
      <c r="F28" s="47">
        <f>SUM(F23,F16,F5,F26)</f>
        <v>1263718.8</v>
      </c>
      <c r="G28" s="47">
        <f>SUM(G23,G16,G5,G26)</f>
        <v>356094.6</v>
      </c>
      <c r="H28" s="48">
        <f>SUM(H23,H16,H5,H26)</f>
        <v>502557.5</v>
      </c>
      <c r="I28" s="44">
        <f t="shared" si="1"/>
        <v>0.8259321199193945</v>
      </c>
      <c r="J28" s="45">
        <f t="shared" si="3"/>
        <v>3139242</v>
      </c>
      <c r="K28" s="46">
        <f>SUM(K23,K16,K5,K26)</f>
        <v>1128656.5</v>
      </c>
      <c r="L28" s="47">
        <f>SUM(L23,L16,L5,L26)</f>
        <v>1249595.9</v>
      </c>
      <c r="M28" s="47">
        <f>SUM(M23,M16,M5,M26)</f>
        <v>356094.6</v>
      </c>
      <c r="N28" s="48">
        <f>SUM(N23,N16,N5,N26)</f>
        <v>404895</v>
      </c>
      <c r="O28" s="45">
        <f t="shared" si="4"/>
        <v>2592800.8</v>
      </c>
      <c r="P28" s="46">
        <f>SUM(P23,P16,P5,P26)</f>
        <v>995813.9999999999</v>
      </c>
      <c r="Q28" s="47">
        <f>SUM(Q23,Q16,Q5,Q26)</f>
        <v>955460.2</v>
      </c>
      <c r="R28" s="47">
        <f>SUM(R23,R16,R5,R26)</f>
        <v>157971.6</v>
      </c>
      <c r="S28" s="48">
        <f>SUM(S23,S16,S5,S26)</f>
        <v>483555</v>
      </c>
    </row>
    <row r="29" spans="1:19" ht="12.75">
      <c r="A29" s="36"/>
      <c r="B29" s="37"/>
      <c r="C29" s="37"/>
      <c r="D29" s="37"/>
      <c r="E29" s="37"/>
      <c r="F29" s="37"/>
      <c r="G29" s="37"/>
      <c r="H29" s="37"/>
      <c r="I29" s="36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36"/>
      <c r="B30" s="37"/>
      <c r="C30" s="37"/>
      <c r="D30" s="37"/>
      <c r="E30" s="37"/>
      <c r="F30" s="37"/>
      <c r="G30" s="37"/>
      <c r="H30" s="37"/>
      <c r="I30" s="36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36"/>
      <c r="B31" s="37"/>
      <c r="C31" s="37"/>
      <c r="D31" s="37"/>
      <c r="E31" s="37"/>
      <c r="F31" s="37"/>
      <c r="G31" s="37"/>
      <c r="H31" s="37"/>
      <c r="I31" s="36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36"/>
      <c r="B32" s="37"/>
      <c r="C32" s="37"/>
      <c r="D32" s="37"/>
      <c r="E32" s="37"/>
      <c r="F32" s="37"/>
      <c r="G32" s="37"/>
      <c r="H32" s="37"/>
      <c r="I32" s="36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6"/>
      <c r="B33" s="37"/>
      <c r="C33" s="37"/>
      <c r="D33" s="37"/>
      <c r="E33" s="37"/>
      <c r="F33" s="37"/>
      <c r="G33" s="37"/>
      <c r="H33" s="37"/>
      <c r="I33" s="36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6"/>
      <c r="B34" s="37"/>
      <c r="C34" s="37"/>
      <c r="D34" s="37"/>
      <c r="E34" s="37"/>
      <c r="F34" s="37"/>
      <c r="G34" s="37"/>
      <c r="H34" s="37"/>
      <c r="I34" s="36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>
      <c r="A35" s="36"/>
      <c r="B35" s="37"/>
      <c r="C35" s="37"/>
      <c r="D35" s="37"/>
      <c r="E35" s="37"/>
      <c r="F35" s="37"/>
      <c r="G35" s="37"/>
      <c r="H35" s="37"/>
      <c r="I35" s="36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.75">
      <c r="A36" s="36"/>
      <c r="B36" s="37"/>
      <c r="C36" s="37"/>
      <c r="D36" s="37"/>
      <c r="E36" s="37"/>
      <c r="F36" s="37"/>
      <c r="G36" s="37"/>
      <c r="H36" s="37"/>
      <c r="I36" s="36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.75">
      <c r="A37" s="36"/>
      <c r="B37" s="37"/>
      <c r="C37" s="37"/>
      <c r="D37" s="37"/>
      <c r="E37" s="37"/>
      <c r="F37" s="37"/>
      <c r="G37" s="37"/>
      <c r="H37" s="37"/>
      <c r="I37" s="36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.75">
      <c r="A38" s="36"/>
      <c r="B38" s="37"/>
      <c r="C38" s="37"/>
      <c r="D38" s="37"/>
      <c r="E38" s="37"/>
      <c r="F38" s="37"/>
      <c r="G38" s="37"/>
      <c r="H38" s="37"/>
      <c r="I38" s="36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.75">
      <c r="A39" s="36"/>
      <c r="B39" s="37"/>
      <c r="C39" s="37"/>
      <c r="D39" s="37"/>
      <c r="E39" s="37"/>
      <c r="F39" s="37"/>
      <c r="G39" s="37"/>
      <c r="H39" s="37"/>
      <c r="I39" s="36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2.75">
      <c r="A40" s="36"/>
      <c r="B40" s="37"/>
      <c r="C40" s="37"/>
      <c r="D40" s="37"/>
      <c r="E40" s="37"/>
      <c r="F40" s="37"/>
      <c r="G40" s="37"/>
      <c r="H40" s="37"/>
      <c r="I40" s="36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0:19" ht="12.75"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0:19" ht="12.75"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0:19" ht="12.75"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0:19" ht="12.75"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0:19" ht="12.75"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0:19" ht="12.75"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0:19" ht="12.75"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0:19" ht="12.75"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0:19" ht="12.75"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0:19" ht="12.75"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0:19" ht="12.75"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0:19" ht="12.75"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0:19" ht="12.75"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0:19" ht="12.75"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0:19" ht="12.75"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0:19" ht="12.75"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0:19" ht="12.75"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0:19" ht="12.75"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0:19" ht="12.75"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0:19" ht="12.75"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0:19" ht="12.75"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0:19" ht="12.75"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0:19" ht="12.75"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0:19" ht="12.75"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0:19" ht="12.75"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0:19" ht="12.75"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0:19" ht="12.75"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0:19" ht="12.75"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0:19" ht="12.75"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0:19" ht="12.75"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0:19" ht="12.75"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0:19" ht="12.75"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0:19" ht="12.75"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0:19" ht="12.75"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0:19" ht="12.75"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0:19" ht="12.75"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0:19" ht="12.75"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0:19" ht="12.75"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0:19" ht="12.75"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0:19" ht="12.75"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0:19" ht="12.75"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0:19" ht="12.75"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0:19" ht="12.75"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0:19" ht="12.75"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0:19" ht="12.75"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0:19" ht="12.75"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0:19" ht="12.75"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0:19" ht="12.75"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0:19" ht="12.75"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0:19" ht="12.75"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0:19" ht="12.75"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10:19" ht="12.75"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0:19" ht="12.75"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0:19" ht="12.75"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0:19" ht="12.75"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0:19" ht="12.75"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0:19" ht="12.75"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0:19" ht="12.75"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0:19" ht="12.75"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0:19" ht="12.75"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0:19" ht="12.75"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0:19" ht="12.75"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0:19" ht="12.75"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0:19" ht="12.75"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0:19" ht="12.75"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0:19" ht="12.75"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0:19" ht="12.75"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0:19" ht="12.75"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0:19" ht="12.75"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0:19" ht="12.75"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0:19" ht="12.75"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0:19" ht="12.75"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0:19" ht="12.75"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0:19" ht="12.75"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0:19" ht="12.75"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0:19" ht="12.75"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0:19" ht="12.75"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0:19" ht="12.75"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0:19" ht="12.75"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0:19" ht="12.75"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0:19" ht="12.75"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0:19" ht="12.75"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0:19" ht="12.75"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0:19" ht="12.75">
      <c r="J124" s="39"/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0:19" ht="12.75"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0:19" ht="12.75"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0:19" ht="12.75"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0:19" ht="12.75"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0:19" ht="12.75"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0:19" ht="12.75"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0:19" ht="12.75"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0:19" ht="12.75"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0:19" ht="12.75"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0:19" ht="12.75"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0:19" ht="12.75"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0:19" ht="12.75"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0:19" ht="12.75"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0:19" ht="12.75"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0:19" ht="12.75"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0:19" ht="12.75"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0:19" ht="12.75"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0:19" ht="12.75"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0:19" ht="12.75"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0:19" ht="12.75"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0:19" ht="12.75"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0:19" ht="12.75"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0:19" ht="12.75"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0:19" ht="12.75"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0:19" ht="12.75"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0:19" ht="12.75"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0:19" ht="12.75"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0:19" ht="12.75"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0:19" ht="12.75"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0:19" ht="12.75"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0:19" ht="12.75"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0:19" ht="12.75"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0:19" ht="12.75"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0:19" ht="12.75"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0:19" ht="12.75"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0:19" ht="12.75"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0:19" ht="12.75"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0:19" ht="12.75"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0:19" ht="12.75"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0:19" ht="12.75"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0:19" ht="12.75"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0:19" ht="12.75"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0:19" ht="12.75"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0:19" ht="12.75"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0:19" ht="12.75"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0:19" ht="12.75"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0:19" ht="12.75"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0:19" ht="12.75"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0:19" ht="12.75"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0:19" ht="12.75"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0:19" ht="12.75"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0:19" ht="12.75"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0:19" ht="12.75"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0:19" ht="12.75"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0:19" ht="12.75"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0:19" ht="12.75"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0:19" ht="12.75"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0:19" ht="12.75"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0:19" ht="12.75"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0:19" ht="12.75"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0:19" ht="12.75"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0:19" ht="12.75"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0:19" ht="12.75"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0:19" ht="12.75"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0:19" ht="12.75"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0:19" ht="12.75"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0:19" ht="12.75"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0:19" ht="12.75"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0:19" ht="12.75"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0:19" ht="12.75"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0:19" ht="12.75"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0:19" ht="12.75"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0:19" ht="12.75"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0:19" ht="12.75"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0:19" ht="12.75"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0:19" ht="12.75"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0:19" ht="12.75"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0:19" ht="12.75"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0:19" ht="12.75"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0:19" ht="12.75"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0:19" ht="12.75"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0:19" ht="12.75"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0:19" ht="12.75"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0:19" ht="12.75"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0:19" ht="12.75"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0:19" ht="12.75"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0:19" ht="12.75"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0:19" ht="12.75"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0:19" ht="12.75"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0:19" ht="12.75"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0:19" ht="12.75"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0:19" ht="12.75"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0:19" ht="12.75"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0:19" ht="12.75"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0:19" ht="12.75"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0:19" ht="12.75"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0:19" ht="12.75"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0:19" ht="12.75"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0:19" ht="12.75"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0:19" ht="12.75"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0:19" ht="12.75"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0:19" ht="12.75"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0:19" ht="12.75"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0:19" ht="12.75"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0:19" ht="12.75"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0:19" ht="12.75"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0:19" ht="12.75"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0:19" ht="12.75"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10:19" ht="12.75"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0:19" ht="12.75"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0:19" ht="12.75"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0:19" ht="12.75"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0:19" ht="12.75"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0:19" ht="12.75"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0:19" ht="12.75"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0:19" ht="12.75"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0:19" ht="12.75"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0:19" ht="12.75"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0:19" ht="12.75"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0:19" ht="12.75"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0:19" ht="12.75"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0:19" ht="12.75"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0:19" ht="12.75"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</sheetData>
  <sheetProtection/>
  <mergeCells count="10">
    <mergeCell ref="J3:J4"/>
    <mergeCell ref="K3:N3"/>
    <mergeCell ref="O3:O4"/>
    <mergeCell ref="P3:S3"/>
    <mergeCell ref="A3:A4"/>
    <mergeCell ref="B3:B4"/>
    <mergeCell ref="C3:C4"/>
    <mergeCell ref="D3:D4"/>
    <mergeCell ref="E3:H3"/>
    <mergeCell ref="I3:I4"/>
  </mergeCells>
  <printOptions/>
  <pageMargins left="0.1968503937007874" right="0.1968503937007874" top="0.8661417322834646" bottom="0.11811023622047245" header="0.5118110236220472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2015-04-08T07:24:50Z</cp:lastPrinted>
  <dcterms:created xsi:type="dcterms:W3CDTF">2012-05-10T06:58:48Z</dcterms:created>
  <dcterms:modified xsi:type="dcterms:W3CDTF">2015-04-08T07:34:49Z</dcterms:modified>
  <cp:category/>
  <cp:version/>
  <cp:contentType/>
  <cp:contentStatus/>
</cp:coreProperties>
</file>