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50" windowWidth="13995" windowHeight="8640" activeTab="0"/>
  </bookViews>
  <sheets>
    <sheet name="Ожид Доходы 2019" sheetId="1" r:id="rId1"/>
    <sheet name="Ожид Расходы 2019" sheetId="2" r:id="rId2"/>
  </sheets>
  <definedNames>
    <definedName name="_xlnm.Print_Titles" localSheetId="0">'Ожид Доходы 2019'!$3:$3</definedName>
    <definedName name="_xlnm.Print_Titles" localSheetId="1">'Ожид Расходы 2019'!$1:$1</definedName>
    <definedName name="_xlnm.Print_Area" localSheetId="1">'Ожид Расходы 2019'!$A$1:$B$77</definedName>
  </definedNames>
  <calcPr fullCalcOnLoad="1"/>
</workbook>
</file>

<file path=xl/sharedStrings.xml><?xml version="1.0" encoding="utf-8"?>
<sst xmlns="http://schemas.openxmlformats.org/spreadsheetml/2006/main" count="115" uniqueCount="92">
  <si>
    <t>1.1. Налог на прибыль организаций</t>
  </si>
  <si>
    <t xml:space="preserve">ВСЕГО ДОХОДОВ </t>
  </si>
  <si>
    <t>ДОХОДЫ</t>
  </si>
  <si>
    <t>БЕЗВОЗМЕЗДНЫЕ ПОСТУПЛЕНИЯ</t>
  </si>
  <si>
    <t>2. АКЦИЗЫ НА НЕФТЕПРОДУКТЫ</t>
  </si>
  <si>
    <t>3. НАЛОГИ НА СОВОКУПНЫЙ ДОХОД</t>
  </si>
  <si>
    <t>4. НАЛОГИ НА ИМУЩЕСТВО</t>
  </si>
  <si>
    <t>4.3. Земельный налог</t>
  </si>
  <si>
    <t>5. ГОСУДАРСТВЕННАЯ ПОШЛИНА</t>
  </si>
  <si>
    <t xml:space="preserve">6. ДОХОДЫ ОТ ИСПОЛЬЗОВАНИЯ ИМУЩЕСТВА, НАХОДЯЩЕГОСЯ В ГОСУДАРСТВЕННОЙ И МУНИЦИПАЛЬНОЙ СОБСТВЕННОСТИ </t>
  </si>
  <si>
    <t>4.1. Налог на имущество физических лиц</t>
  </si>
  <si>
    <t>3.1. Налог, взимаемый в связи с применением упрощенной системы налогообложения</t>
  </si>
  <si>
    <t xml:space="preserve">1. НАЛОГИ НА ПРИБЫЛЬ, ДОХОДЫ </t>
  </si>
  <si>
    <t>3.2. Единый налог на вмененный доход для отдельных видов деятельности</t>
  </si>
  <si>
    <t>7. ПЛАТЕЖИ ПРИ ПОЛЬЗОВАНИИ ПРИРОДНЫМИ РЕСУРСАМИ</t>
  </si>
  <si>
    <t>7.1 Плата за негативное воздействие на окружающую среду</t>
  </si>
  <si>
    <t>8. ДОХОДЫ ОТ ОКАЗАНИЯ ПЛАТНЫХ УСЛУГ (РАБОТ) И КОМПЕНСАЦИИ ЗАТРАТ ГОСУДАРСТВА</t>
  </si>
  <si>
    <t>9. ДОХОДЫ ОТ ПРОДАЖИ МАТЕРИАЛЬНЫХ И НЕМАТЕРИАЛЬНЫХ АКТИВОВ</t>
  </si>
  <si>
    <t>10. ШТРАФЫ, САНКЦИИ, ВОЗМЕЩЕНИЕ УЩЕРБА</t>
  </si>
  <si>
    <t>11. ПРОЧИЕ НЕНАЛОГОВЫЕ ДОХОДЫ</t>
  </si>
  <si>
    <t>НАЛОГОВЫЕ И НЕНАЛОГОВЫЕ ДОХОДЫ</t>
  </si>
  <si>
    <t>1.2. Налог на доходы физических лиц</t>
  </si>
  <si>
    <t>4.2. Налог на имущество организаций</t>
  </si>
  <si>
    <t>8.1 Доходы от оказания платных услуг (работ)</t>
  </si>
  <si>
    <t>9.1.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</si>
  <si>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9.2. Доходы от продажи земельных участков, находящихся в государственной и муниципальной собственности </t>
  </si>
  <si>
    <t>8.2.Доходы от компенсации затрат государства</t>
  </si>
  <si>
    <t>РАСХОДЫ</t>
  </si>
  <si>
    <t>Образование</t>
  </si>
  <si>
    <t>Дополнительное образование детей</t>
  </si>
  <si>
    <t>Молодежная политика и оздоровление детей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</si>
  <si>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</si>
  <si>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</si>
  <si>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</si>
  <si>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</si>
  <si>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Управление социальной защиты населения Администрации города Обнинска</t>
  </si>
  <si>
    <t>Общегосударственные вопросы</t>
  </si>
  <si>
    <t>Другие общегосударственные вопросы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</si>
  <si>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</si>
  <si>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</si>
  <si>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</si>
  <si>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</si>
  <si>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</si>
  <si>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</si>
  <si>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</si>
  <si>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</si>
  <si>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Управление общего образования Администрации города Обнинска</t>
  </si>
  <si>
    <t>Дошкольное образование</t>
  </si>
  <si>
    <t>Общее образование</t>
  </si>
  <si>
    <t>Другие вопросы в области образования</t>
  </si>
  <si>
    <t>Контрольно-счетная палата муниципального образования "Город Обнинск"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</si>
  <si>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</si>
  <si>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Обнинское городское Собрание городского округа "Город Обнинск"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</si>
  <si>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</si>
  <si>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ВСЕГО</t>
  </si>
  <si>
    <t>Администрация (исполнительно-распорядительный орган) городского округа "Город Обнинск"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</si>
  <si>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</si>
  <si>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</si>
  <si>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</si>
  <si>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</si>
  <si>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</si>
  <si>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</si>
  <si>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</si>
  <si>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</si>
  <si>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</si>
  <si>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</si>
  <si>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</si>
  <si>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</si>
  <si>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</si>
  <si>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</si>
  <si>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Физическая культура и спорт</t>
  </si>
  <si>
    <t>Спорт высших достижений</t>
  </si>
  <si>
    <t>Средства массовой информации</t>
  </si>
  <si>
    <t>Телевидение и радиовещание</t>
  </si>
  <si>
    <t>Периодическая печать и издательства</t>
  </si>
  <si>
    <t>Управление финансов Администрации города Обнинска</t>
  </si>
  <si>
    <t>Резервные фонды</t>
  </si>
  <si>
    <t>Обслуживание государственного и  муниципального долга</t>
  </si>
  <si>
    <t>Обслуживание государственного внутреннего и муниципального долга</t>
  </si>
  <si>
    <t>3.3. Единый сельскохозяйственный налог</t>
  </si>
  <si>
    <t xml:space="preserve">3.4. Налог, взимаемый в связи с применением патентной системы налогообложения </t>
  </si>
  <si>
    <t>Оценка ожидаемого исполнения бюджета города Обнинска                        за 2018 год</t>
  </si>
  <si>
    <t>6.1.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</si>
  <si>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6.1.1.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</si>
  <si>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6.1.2.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</si>
  <si>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6.1.3.Доходы от сдачи в аренду имущества, составляющего государственную (муниципальную) казну (за исключением земельных участков)</t>
  </si>
  <si>
    <t>6.2. Платежи от государственных и муниципальных унитарных предприятий</t>
  </si>
  <si>
    <t>Управление культуры и молодёжной политики Администрации города  Обнинска</t>
  </si>
  <si>
    <t>Сумма (тыс.руб.)</t>
  </si>
  <si>
    <t>Физическая культура</t>
  </si>
  <si>
    <t>Комитет по материально-техническому обеспечению Администрации города Обнинска</t>
  </si>
  <si>
    <t>6.3.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</si>
</sst>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#,##0.00&quot;р.&quot;"/>
    <numFmt numFmtId="181" formatCode="\2\6"/>
    <numFmt numFmtId="182" formatCode="[$-F400]h:mm:ss\ AM/PM"/>
    <numFmt numFmtId="183" formatCode="\О\б\щ\и\й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8"/>
      <color indexed="8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Times New Roman"/>
      <family val="1"/>
    </font>
    <font>
      <b/>
      <sz val="11.5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sz val="11.5"/>
      <color indexed="8"/>
      <name val="Times New Roman"/>
      <family val="1"/>
    </font>
    <font>
      <sz val="8"/>
      <name val="Arial Cyr"/>
      <family val="0"/>
    </font>
    <font>
      <i/>
      <sz val="10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30" fillId="6" borderId="0" applyNumberFormat="0" applyBorder="0" applyAlignment="0" applyProtection="0"/>
    <xf numFmtId="0" fontId="31" fillId="0" borderId="0">
      <alignment/>
      <protection/>
    </xf>
    <xf numFmtId="0" fontId="32" fillId="23" borderId="1" applyNumberFormat="0" applyAlignment="0" applyProtection="0"/>
    <xf numFmtId="0" fontId="17" fillId="24" borderId="2" applyNumberFormat="0" applyAlignment="0" applyProtection="0"/>
    <xf numFmtId="0" fontId="31" fillId="0" borderId="0">
      <alignment/>
      <protection/>
    </xf>
    <xf numFmtId="0" fontId="21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0" fillId="3" borderId="1" applyNumberFormat="0" applyAlignment="0" applyProtection="0"/>
    <xf numFmtId="0" fontId="36" fillId="0" borderId="6" applyNumberFormat="0" applyFill="0" applyAlignment="0" applyProtection="0"/>
    <xf numFmtId="0" fontId="19" fillId="12" borderId="0" applyNumberFormat="0" applyBorder="0" applyAlignment="0" applyProtection="0"/>
    <xf numFmtId="0" fontId="31" fillId="4" borderId="7" applyNumberFormat="0" applyFont="0" applyAlignment="0" applyProtection="0"/>
    <xf numFmtId="0" fontId="11" fillId="23" borderId="8" applyNumberFormat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8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1" fillId="0" borderId="0">
      <alignment/>
      <protection/>
    </xf>
    <xf numFmtId="0" fontId="23" fillId="0" borderId="0" applyNumberFormat="0" applyFill="0" applyBorder="0" applyAlignment="0" applyProtection="0"/>
    <xf numFmtId="0" fontId="37" fillId="25" borderId="0">
      <alignment/>
      <protection/>
    </xf>
    <xf numFmtId="0" fontId="37" fillId="0" borderId="0">
      <alignment horizontal="left" wrapText="1"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7" fillId="0" borderId="0">
      <alignment horizontal="right"/>
      <protection/>
    </xf>
    <xf numFmtId="0" fontId="37" fillId="25" borderId="10">
      <alignment/>
      <protection/>
    </xf>
    <xf numFmtId="0" fontId="37" fillId="0" borderId="11">
      <alignment horizontal="center" vertical="center" wrapText="1"/>
      <protection/>
    </xf>
    <xf numFmtId="0" fontId="37" fillId="25" borderId="12">
      <alignment/>
      <protection/>
    </xf>
    <xf numFmtId="49" fontId="37" fillId="0" borderId="11">
      <alignment horizontal="center" vertical="top" shrinkToFit="1"/>
      <protection/>
    </xf>
    <xf numFmtId="0" fontId="37" fillId="0" borderId="11">
      <alignment horizontal="center" vertical="top" wrapText="1"/>
      <protection/>
    </xf>
    <xf numFmtId="4" fontId="37" fillId="0" borderId="11">
      <alignment horizontal="right" vertical="top" shrinkToFit="1"/>
      <protection/>
    </xf>
    <xf numFmtId="10" fontId="37" fillId="0" borderId="11">
      <alignment horizontal="center" vertical="top" shrinkToFit="1"/>
      <protection/>
    </xf>
    <xf numFmtId="0" fontId="37" fillId="25" borderId="13">
      <alignment/>
      <protection/>
    </xf>
    <xf numFmtId="0" fontId="26" fillId="0" borderId="14">
      <alignment horizontal="left" wrapText="1" indent="2"/>
      <protection/>
    </xf>
    <xf numFmtId="4" fontId="40" fillId="12" borderId="11">
      <alignment horizontal="right" vertical="top" shrinkToFit="1"/>
      <protection/>
    </xf>
    <xf numFmtId="10" fontId="40" fillId="12" borderId="11">
      <alignment horizontal="center" vertical="top" shrinkToFit="1"/>
      <protection/>
    </xf>
    <xf numFmtId="0" fontId="37" fillId="0" borderId="0">
      <alignment/>
      <protection/>
    </xf>
    <xf numFmtId="0" fontId="37" fillId="25" borderId="10">
      <alignment horizontal="left"/>
      <protection/>
    </xf>
    <xf numFmtId="0" fontId="37" fillId="0" borderId="11">
      <alignment horizontal="left" vertical="top" wrapText="1"/>
      <protection/>
    </xf>
    <xf numFmtId="4" fontId="40" fillId="9" borderId="11">
      <alignment horizontal="right" vertical="top" shrinkToFit="1"/>
      <protection/>
    </xf>
    <xf numFmtId="10" fontId="40" fillId="9" borderId="11">
      <alignment horizontal="center" vertical="top" shrinkToFit="1"/>
      <protection/>
    </xf>
    <xf numFmtId="0" fontId="37" fillId="25" borderId="12">
      <alignment horizontal="left"/>
      <protection/>
    </xf>
    <xf numFmtId="0" fontId="37" fillId="25" borderId="13">
      <alignment horizontal="left"/>
      <protection/>
    </xf>
    <xf numFmtId="0" fontId="37" fillId="25" borderId="0">
      <alignment horizontal="left"/>
      <protection/>
    </xf>
    <xf numFmtId="49" fontId="25" fillId="0" borderId="11">
      <alignment horizontal="center"/>
      <protection/>
    </xf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10" fillId="3" borderId="1" applyNumberFormat="0" applyAlignment="0" applyProtection="0"/>
    <xf numFmtId="0" fontId="11" fillId="25" borderId="8" applyNumberFormat="0" applyAlignment="0" applyProtection="0"/>
    <xf numFmtId="0" fontId="12" fillId="25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5" fillId="0" borderId="1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7" fillId="24" borderId="2" applyNumberFormat="0" applyAlignment="0" applyProtection="0"/>
    <xf numFmtId="0" fontId="18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0" fillId="29" borderId="0">
      <alignment/>
      <protection/>
    </xf>
    <xf numFmtId="0" fontId="4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22" fillId="0" borderId="1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wrapText="1"/>
    </xf>
    <xf numFmtId="172" fontId="7" fillId="0" borderId="20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left" vertical="top" wrapText="1"/>
    </xf>
    <xf numFmtId="0" fontId="27" fillId="0" borderId="20" xfId="0" applyFont="1" applyBorder="1" applyAlignment="1">
      <alignment horizontal="left" vertical="top" wrapText="1"/>
    </xf>
    <xf numFmtId="172" fontId="27" fillId="0" borderId="20" xfId="0" applyNumberFormat="1" applyFont="1" applyBorder="1" applyAlignment="1">
      <alignment horizontal="center" vertical="top" wrapText="1"/>
    </xf>
    <xf numFmtId="0" fontId="27" fillId="0" borderId="20" xfId="92" applyNumberFormat="1" applyFont="1" applyBorder="1" applyAlignment="1" applyProtection="1">
      <alignment horizontal="left" vertical="top" wrapText="1"/>
      <protection/>
    </xf>
    <xf numFmtId="172" fontId="29" fillId="0" borderId="20" xfId="0" applyNumberFormat="1" applyFont="1" applyFill="1" applyBorder="1" applyAlignment="1">
      <alignment horizontal="center" vertical="top"/>
    </xf>
    <xf numFmtId="172" fontId="28" fillId="0" borderId="20" xfId="103" applyNumberFormat="1" applyFont="1" applyBorder="1" applyAlignment="1" applyProtection="1">
      <alignment horizontal="center" vertical="top"/>
      <protection/>
    </xf>
    <xf numFmtId="0" fontId="7" fillId="0" borderId="20" xfId="0" applyFont="1" applyBorder="1" applyAlignment="1">
      <alignment horizontal="left" vertical="center" wrapText="1"/>
    </xf>
    <xf numFmtId="172" fontId="7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top" wrapText="1"/>
    </xf>
    <xf numFmtId="172" fontId="41" fillId="0" borderId="20" xfId="0" applyNumberFormat="1" applyFont="1" applyFill="1" applyBorder="1" applyAlignment="1">
      <alignment horizontal="center" vertical="top" shrinkToFit="1"/>
    </xf>
    <xf numFmtId="0" fontId="42" fillId="0" borderId="20" xfId="0" applyFont="1" applyFill="1" applyBorder="1" applyAlignment="1">
      <alignment vertical="top" wrapText="1"/>
    </xf>
    <xf numFmtId="172" fontId="43" fillId="0" borderId="20" xfId="0" applyNumberFormat="1" applyFont="1" applyFill="1" applyBorder="1" applyAlignment="1">
      <alignment horizontal="center" vertical="top" shrinkToFit="1"/>
    </xf>
    <xf numFmtId="0" fontId="44" fillId="0" borderId="20" xfId="0" applyFont="1" applyFill="1" applyBorder="1" applyAlignment="1">
      <alignment horizontal="left" vertical="top" wrapText="1"/>
    </xf>
    <xf numFmtId="172" fontId="45" fillId="0" borderId="20" xfId="124" applyNumberFormat="1" applyFont="1" applyFill="1" applyBorder="1" applyAlignment="1">
      <alignment horizontal="center" vertical="top" shrinkToFit="1"/>
      <protection/>
    </xf>
    <xf numFmtId="0" fontId="44" fillId="0" borderId="2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172" fontId="45" fillId="0" borderId="20" xfId="0" applyNumberFormat="1" applyFont="1" applyFill="1" applyBorder="1" applyAlignment="1">
      <alignment horizontal="center" vertical="top" shrinkToFit="1"/>
    </xf>
    <xf numFmtId="0" fontId="42" fillId="0" borderId="20" xfId="0" applyFont="1" applyFill="1" applyBorder="1" applyAlignment="1">
      <alignment vertical="center"/>
    </xf>
    <xf numFmtId="172" fontId="42" fillId="0" borderId="20" xfId="0" applyNumberFormat="1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vertical="top" wrapText="1"/>
    </xf>
    <xf numFmtId="172" fontId="43" fillId="0" borderId="20" xfId="124" applyNumberFormat="1" applyFont="1" applyFill="1" applyBorder="1" applyAlignment="1">
      <alignment horizontal="center" vertical="top" shrinkToFit="1"/>
      <protection/>
    </xf>
    <xf numFmtId="0" fontId="44" fillId="0" borderId="21" xfId="0" applyFont="1" applyFill="1" applyBorder="1" applyAlignment="1">
      <alignment vertical="top" wrapText="1"/>
    </xf>
    <xf numFmtId="49" fontId="2" fillId="0" borderId="20" xfId="0" applyNumberFormat="1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wrapText="1"/>
    </xf>
    <xf numFmtId="172" fontId="2" fillId="0" borderId="20" xfId="0" applyNumberFormat="1" applyFont="1" applyFill="1" applyBorder="1" applyAlignment="1">
      <alignment horizontal="center" vertical="top" shrinkToFit="1"/>
    </xf>
    <xf numFmtId="49" fontId="2" fillId="0" borderId="21" xfId="0" applyNumberFormat="1" applyFont="1" applyFill="1" applyBorder="1" applyAlignment="1">
      <alignment horizontal="left" vertical="center" wrapText="1"/>
    </xf>
    <xf numFmtId="172" fontId="41" fillId="0" borderId="20" xfId="0" applyNumberFormat="1" applyFont="1" applyFill="1" applyBorder="1" applyAlignment="1">
      <alignment horizontal="center" vertical="center" shrinkToFit="1"/>
    </xf>
    <xf numFmtId="0" fontId="47" fillId="0" borderId="0" xfId="0" applyFont="1" applyAlignment="1">
      <alignment/>
    </xf>
    <xf numFmtId="172" fontId="47" fillId="0" borderId="0" xfId="0" applyNumberFormat="1" applyFont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horizontal="center" wrapText="1"/>
    </xf>
  </cellXfs>
  <cellStyles count="1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56" xfId="103"/>
    <cellStyle name="Акцент1" xfId="104"/>
    <cellStyle name="Акцент2" xfId="105"/>
    <cellStyle name="Акцент3" xfId="106"/>
    <cellStyle name="Акцент4" xfId="107"/>
    <cellStyle name="Акцент5" xfId="108"/>
    <cellStyle name="Акцент6" xfId="109"/>
    <cellStyle name="Ввод " xfId="110"/>
    <cellStyle name="Вывод" xfId="111"/>
    <cellStyle name="Вычисление" xfId="112"/>
    <cellStyle name="Hyperlink" xfId="113"/>
    <cellStyle name="Currency" xfId="114"/>
    <cellStyle name="Currency [0]" xfId="115"/>
    <cellStyle name="Заголовок 1" xfId="116"/>
    <cellStyle name="Заголовок 2" xfId="117"/>
    <cellStyle name="Заголовок 3" xfId="118"/>
    <cellStyle name="Заголовок 4" xfId="119"/>
    <cellStyle name="Итог" xfId="120"/>
    <cellStyle name="Контрольная ячейка" xfId="121"/>
    <cellStyle name="Название" xfId="122"/>
    <cellStyle name="Нейтральный" xfId="123"/>
    <cellStyle name="Обычный_Расходы 2009" xfId="124"/>
    <cellStyle name="Followed Hyperlink" xfId="125"/>
    <cellStyle name="Плохой" xfId="126"/>
    <cellStyle name="Пояснение" xfId="127"/>
    <cellStyle name="Примечание" xfId="128"/>
    <cellStyle name="Percent" xfId="129"/>
    <cellStyle name="Связанная ячейка" xfId="130"/>
    <cellStyle name="Текст предупреждения" xfId="131"/>
    <cellStyle name="Comma" xfId="132"/>
    <cellStyle name="Comma [0]" xfId="133"/>
    <cellStyle name="Хороший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7"/>
  <sheetViews>
    <sheetView tabSelected="1" view="pageBreakPreview" zoomScale="110" zoomScaleNormal="110" zoomScaleSheetLayoutView="110" workbookViewId="0" topLeftCell="A1">
      <selection activeCell="B19" sqref="B19"/>
    </sheetView>
  </sheetViews>
  <sheetFormatPr defaultColWidth="9.00390625" defaultRowHeight="12.75"/>
  <cols>
    <col min="1" max="1" width="67.00390625" style="0" customWidth="1"/>
    <col min="2" max="2" width="19.875" style="0" customWidth="1"/>
  </cols>
  <sheetData>
    <row r="1" spans="1:2" ht="20.25">
      <c r="A1" s="38" t="s">
        <v>81</v>
      </c>
      <c r="B1" s="38"/>
    </row>
    <row r="2" spans="1:2" ht="15.75">
      <c r="A2" s="1"/>
      <c r="B2" s="2"/>
    </row>
    <row r="3" spans="1:2" ht="21" customHeight="1">
      <c r="A3" s="3" t="s">
        <v>2</v>
      </c>
      <c r="B3" s="15" t="s">
        <v>88</v>
      </c>
    </row>
    <row r="4" spans="1:2" ht="15.75" customHeight="1">
      <c r="A4" s="4" t="s">
        <v>20</v>
      </c>
      <c r="B4" s="5">
        <f>SUM(B5,B8,B9,B14,B18,B19,B26,B28,B31,B34,B35)</f>
        <v>2044106</v>
      </c>
    </row>
    <row r="5" spans="1:2" ht="15.75" customHeight="1">
      <c r="A5" s="6" t="s">
        <v>12</v>
      </c>
      <c r="B5" s="5">
        <f>SUM(B6:B7)</f>
        <v>745500</v>
      </c>
    </row>
    <row r="6" spans="1:2" ht="15.75" customHeight="1">
      <c r="A6" s="7" t="s">
        <v>0</v>
      </c>
      <c r="B6" s="11">
        <v>12500</v>
      </c>
    </row>
    <row r="7" spans="1:2" ht="15.75" customHeight="1">
      <c r="A7" s="7" t="s">
        <v>21</v>
      </c>
      <c r="B7" s="11">
        <v>733000</v>
      </c>
    </row>
    <row r="8" spans="1:2" ht="15.75" customHeight="1">
      <c r="A8" s="6" t="s">
        <v>4</v>
      </c>
      <c r="B8" s="5">
        <v>3900</v>
      </c>
    </row>
    <row r="9" spans="1:2" ht="15.75" customHeight="1">
      <c r="A9" s="6" t="s">
        <v>5</v>
      </c>
      <c r="B9" s="5">
        <f>SUM(B10:B11:B13)</f>
        <v>802715</v>
      </c>
    </row>
    <row r="10" spans="1:2" ht="30">
      <c r="A10" s="7" t="s">
        <v>11</v>
      </c>
      <c r="B10" s="11">
        <v>689800</v>
      </c>
    </row>
    <row r="11" spans="1:2" ht="18" customHeight="1">
      <c r="A11" s="7" t="s">
        <v>13</v>
      </c>
      <c r="B11" s="11">
        <v>100065</v>
      </c>
    </row>
    <row r="12" spans="1:2" ht="17.25" customHeight="1">
      <c r="A12" s="7" t="s">
        <v>79</v>
      </c>
      <c r="B12" s="11">
        <v>50</v>
      </c>
    </row>
    <row r="13" spans="1:2" ht="30">
      <c r="A13" s="7" t="s">
        <v>80</v>
      </c>
      <c r="B13" s="11">
        <v>12800</v>
      </c>
    </row>
    <row r="14" spans="1:2" ht="16.5" customHeight="1">
      <c r="A14" s="6" t="s">
        <v>6</v>
      </c>
      <c r="B14" s="5">
        <f>SUM(B15:B17)</f>
        <v>233580</v>
      </c>
    </row>
    <row r="15" spans="1:2" ht="16.5" customHeight="1">
      <c r="A15" s="7" t="s">
        <v>10</v>
      </c>
      <c r="B15" s="11">
        <v>30000</v>
      </c>
    </row>
    <row r="16" spans="1:2" ht="16.5" customHeight="1">
      <c r="A16" s="7" t="s">
        <v>22</v>
      </c>
      <c r="B16" s="11">
        <v>28100</v>
      </c>
    </row>
    <row r="17" spans="1:2" ht="16.5" customHeight="1">
      <c r="A17" s="7" t="s">
        <v>7</v>
      </c>
      <c r="B17" s="11">
        <v>175480</v>
      </c>
    </row>
    <row r="18" spans="1:2" ht="16.5" customHeight="1">
      <c r="A18" s="6" t="s">
        <v>8</v>
      </c>
      <c r="B18" s="5">
        <v>12800</v>
      </c>
    </row>
    <row r="19" spans="1:2" ht="47.25" customHeight="1">
      <c r="A19" s="6" t="s">
        <v>9</v>
      </c>
      <c r="B19" s="5">
        <f>SUM(B20,B24,B25)</f>
        <v>156745</v>
      </c>
    </row>
    <row r="20" spans="1:2" ht="74.25" customHeight="1">
      <c r="A20" s="7" t="s">
        <v>82</v>
      </c>
      <c r="B20" s="11">
        <f>SUM(B21:B23)</f>
        <v>150018</v>
      </c>
    </row>
    <row r="21" spans="1:2" ht="60" customHeight="1">
      <c r="A21" s="7" t="s">
        <v>83</v>
      </c>
      <c r="B21" s="11">
        <v>81135</v>
      </c>
    </row>
    <row r="22" spans="1:2" ht="72" customHeight="1">
      <c r="A22" s="7" t="s">
        <v>84</v>
      </c>
      <c r="B22" s="11">
        <v>24850</v>
      </c>
    </row>
    <row r="23" spans="1:2" ht="32.25" customHeight="1">
      <c r="A23" s="7" t="s">
        <v>85</v>
      </c>
      <c r="B23" s="11">
        <v>44033</v>
      </c>
    </row>
    <row r="24" spans="1:2" ht="30">
      <c r="A24" s="7" t="s">
        <v>86</v>
      </c>
      <c r="B24" s="11">
        <v>597</v>
      </c>
    </row>
    <row r="25" spans="1:2" ht="75">
      <c r="A25" s="7" t="s">
        <v>91</v>
      </c>
      <c r="B25" s="11">
        <v>6130</v>
      </c>
    </row>
    <row r="26" spans="1:2" ht="18" customHeight="1">
      <c r="A26" s="6" t="s">
        <v>14</v>
      </c>
      <c r="B26" s="5">
        <f>B27</f>
        <v>3184</v>
      </c>
    </row>
    <row r="27" spans="1:2" ht="18.75" customHeight="1">
      <c r="A27" s="7" t="s">
        <v>15</v>
      </c>
      <c r="B27" s="8">
        <v>3184</v>
      </c>
    </row>
    <row r="28" spans="1:2" ht="28.5">
      <c r="A28" s="6" t="s">
        <v>16</v>
      </c>
      <c r="B28" s="5">
        <f>SUM(B29:B30)</f>
        <v>14632</v>
      </c>
    </row>
    <row r="29" spans="1:2" ht="16.5" customHeight="1">
      <c r="A29" s="7" t="s">
        <v>23</v>
      </c>
      <c r="B29" s="8">
        <v>14032</v>
      </c>
    </row>
    <row r="30" spans="1:2" ht="16.5" customHeight="1">
      <c r="A30" s="9" t="s">
        <v>26</v>
      </c>
      <c r="B30" s="8">
        <v>600</v>
      </c>
    </row>
    <row r="31" spans="1:2" ht="30" customHeight="1">
      <c r="A31" s="6" t="s">
        <v>17</v>
      </c>
      <c r="B31" s="5">
        <f>SUM(B32:B33)</f>
        <v>49500</v>
      </c>
    </row>
    <row r="32" spans="1:2" ht="58.5" customHeight="1">
      <c r="A32" s="7" t="s">
        <v>24</v>
      </c>
      <c r="B32" s="8">
        <v>31500</v>
      </c>
    </row>
    <row r="33" spans="1:2" ht="30">
      <c r="A33" s="7" t="s">
        <v>25</v>
      </c>
      <c r="B33" s="8">
        <v>18000</v>
      </c>
    </row>
    <row r="34" spans="1:2" ht="16.5" customHeight="1">
      <c r="A34" s="6" t="s">
        <v>18</v>
      </c>
      <c r="B34" s="5">
        <v>9550</v>
      </c>
    </row>
    <row r="35" spans="1:2" ht="16.5" customHeight="1">
      <c r="A35" s="6" t="s">
        <v>19</v>
      </c>
      <c r="B35" s="10">
        <v>12000</v>
      </c>
    </row>
    <row r="36" spans="1:2" ht="16.5" customHeight="1">
      <c r="A36" s="12" t="s">
        <v>3</v>
      </c>
      <c r="B36" s="13">
        <f>2345092+160+4314-11</f>
        <v>2349555</v>
      </c>
    </row>
    <row r="37" spans="1:2" ht="16.5" customHeight="1">
      <c r="A37" s="4" t="s">
        <v>1</v>
      </c>
      <c r="B37" s="5">
        <f>SUM(B4,B36)</f>
        <v>4393661</v>
      </c>
    </row>
  </sheetData>
  <mergeCells count="1">
    <mergeCell ref="A1:B1"/>
  </mergeCells>
  <printOptions/>
  <pageMargins left="1.1811023622047245" right="0.5905511811023623" top="0.81" bottom="0.58" header="0.5118110236220472" footer="0.5118110236220472"/>
  <pageSetup firstPageNumber="245" useFirstPageNumber="1" fitToHeight="0" fitToWidth="1" horizontalDpi="600" verticalDpi="600" orientation="portrait" paperSize="9" scale="97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8"/>
  <sheetViews>
    <sheetView view="pageBreakPreview" zoomScale="120" zoomScaleSheetLayoutView="120" zoomScalePageLayoutView="0" workbookViewId="0" topLeftCell="A1">
      <selection activeCell="B5" sqref="B5"/>
    </sheetView>
  </sheetViews>
  <sheetFormatPr defaultColWidth="9.00390625" defaultRowHeight="12.75"/>
  <cols>
    <col min="1" max="1" width="61.375" style="0" customWidth="1"/>
    <col min="2" max="2" width="19.875" style="0" customWidth="1"/>
    <col min="3" max="3" width="12.125" style="0" customWidth="1"/>
    <col min="6" max="6" width="10.00390625" style="0" bestFit="1" customWidth="1"/>
  </cols>
  <sheetData>
    <row r="1" spans="1:2" ht="21" customHeight="1">
      <c r="A1" s="14" t="s">
        <v>27</v>
      </c>
      <c r="B1" s="15" t="s">
        <v>88</v>
      </c>
    </row>
    <row r="2" spans="1:2" ht="33" customHeight="1">
      <c r="A2" s="33" t="s">
        <v>55</v>
      </c>
      <c r="B2" s="17">
        <f>SUM(B3,B6,B10,B14,B19,B23,B26,B29,B32)</f>
        <v>1587833</v>
      </c>
    </row>
    <row r="3" spans="1:2" ht="23.25" customHeight="1">
      <c r="A3" s="18" t="s">
        <v>36</v>
      </c>
      <c r="B3" s="19">
        <f>SUM(B4:B5)</f>
        <v>266160</v>
      </c>
    </row>
    <row r="4" spans="1:2" ht="45">
      <c r="A4" s="22" t="s">
        <v>56</v>
      </c>
      <c r="B4" s="21">
        <v>181580</v>
      </c>
    </row>
    <row r="5" spans="1:2" ht="15">
      <c r="A5" s="22" t="s">
        <v>37</v>
      </c>
      <c r="B5" s="21">
        <v>84580</v>
      </c>
    </row>
    <row r="6" spans="1:2" ht="18.75" customHeight="1">
      <c r="A6" s="18" t="s">
        <v>57</v>
      </c>
      <c r="B6" s="19">
        <f>SUM(B7:B9)</f>
        <v>35218</v>
      </c>
    </row>
    <row r="7" spans="1:2" ht="18" customHeight="1">
      <c r="A7" s="22" t="s">
        <v>58</v>
      </c>
      <c r="B7" s="21">
        <v>6418</v>
      </c>
    </row>
    <row r="8" spans="1:2" ht="31.5" customHeight="1">
      <c r="A8" s="22" t="s">
        <v>59</v>
      </c>
      <c r="B8" s="21">
        <v>27950</v>
      </c>
    </row>
    <row r="9" spans="1:2" ht="19.5" customHeight="1">
      <c r="A9" s="22" t="s">
        <v>60</v>
      </c>
      <c r="B9" s="21">
        <v>850</v>
      </c>
    </row>
    <row r="10" spans="1:2" ht="17.25" customHeight="1">
      <c r="A10" s="18" t="s">
        <v>61</v>
      </c>
      <c r="B10" s="19">
        <f>SUM(B11:B13)</f>
        <v>559670</v>
      </c>
    </row>
    <row r="11" spans="1:2" ht="17.25" customHeight="1">
      <c r="A11" s="22" t="s">
        <v>62</v>
      </c>
      <c r="B11" s="21">
        <v>47000</v>
      </c>
    </row>
    <row r="12" spans="1:2" ht="17.25" customHeight="1">
      <c r="A12" s="22" t="s">
        <v>63</v>
      </c>
      <c r="B12" s="21">
        <v>493500</v>
      </c>
    </row>
    <row r="13" spans="1:2" ht="17.25" customHeight="1">
      <c r="A13" s="22" t="s">
        <v>64</v>
      </c>
      <c r="B13" s="21">
        <v>19170</v>
      </c>
    </row>
    <row r="14" spans="1:2" ht="17.25" customHeight="1">
      <c r="A14" s="18" t="s">
        <v>65</v>
      </c>
      <c r="B14" s="19">
        <f>SUM(B15:B18)</f>
        <v>386988</v>
      </c>
    </row>
    <row r="15" spans="1:2" ht="17.25" customHeight="1">
      <c r="A15" s="22" t="s">
        <v>66</v>
      </c>
      <c r="B15" s="21">
        <v>68380</v>
      </c>
    </row>
    <row r="16" spans="1:2" ht="17.25" customHeight="1">
      <c r="A16" s="22" t="s">
        <v>67</v>
      </c>
      <c r="B16" s="21">
        <v>49125</v>
      </c>
    </row>
    <row r="17" spans="1:2" ht="17.25" customHeight="1">
      <c r="A17" s="22" t="s">
        <v>68</v>
      </c>
      <c r="B17" s="21">
        <v>219423</v>
      </c>
    </row>
    <row r="18" spans="1:2" ht="17.25" customHeight="1">
      <c r="A18" s="22" t="s">
        <v>69</v>
      </c>
      <c r="B18" s="21">
        <v>50060</v>
      </c>
    </row>
    <row r="19" spans="1:2" ht="18" customHeight="1">
      <c r="A19" s="18" t="s">
        <v>28</v>
      </c>
      <c r="B19" s="19">
        <f>SUM(B20:B22)</f>
        <v>180774</v>
      </c>
    </row>
    <row r="20" spans="1:2" ht="18" customHeight="1">
      <c r="A20" s="22" t="s">
        <v>47</v>
      </c>
      <c r="B20" s="21">
        <v>174334</v>
      </c>
    </row>
    <row r="21" spans="1:2" s="37" customFormat="1" ht="18" customHeight="1">
      <c r="A21" s="22" t="s">
        <v>29</v>
      </c>
      <c r="B21" s="21">
        <v>5000</v>
      </c>
    </row>
    <row r="22" spans="1:2" ht="18" customHeight="1">
      <c r="A22" s="20" t="s">
        <v>30</v>
      </c>
      <c r="B22" s="21">
        <v>1440</v>
      </c>
    </row>
    <row r="23" spans="1:2" ht="18" customHeight="1">
      <c r="A23" s="25" t="s">
        <v>38</v>
      </c>
      <c r="B23" s="19">
        <f>SUM(B24:B25)</f>
        <v>3700</v>
      </c>
    </row>
    <row r="24" spans="1:2" ht="18" customHeight="1">
      <c r="A24" s="22" t="s">
        <v>41</v>
      </c>
      <c r="B24" s="24">
        <v>2700</v>
      </c>
    </row>
    <row r="25" spans="1:2" ht="18" customHeight="1">
      <c r="A25" s="22" t="s">
        <v>43</v>
      </c>
      <c r="B25" s="21">
        <v>1000</v>
      </c>
    </row>
    <row r="26" spans="1:2" ht="18" customHeight="1">
      <c r="A26" s="18" t="s">
        <v>70</v>
      </c>
      <c r="B26" s="19">
        <f>SUM(B27:B28)</f>
        <v>137510</v>
      </c>
    </row>
    <row r="27" spans="1:2" ht="18" customHeight="1">
      <c r="A27" s="22" t="s">
        <v>89</v>
      </c>
      <c r="B27" s="21">
        <v>125610</v>
      </c>
    </row>
    <row r="28" spans="1:2" ht="18" customHeight="1">
      <c r="A28" s="22" t="s">
        <v>71</v>
      </c>
      <c r="B28" s="21">
        <v>11900</v>
      </c>
    </row>
    <row r="29" spans="1:2" ht="18" customHeight="1">
      <c r="A29" s="18" t="s">
        <v>72</v>
      </c>
      <c r="B29" s="19">
        <f>SUM(B30:B31)</f>
        <v>3200</v>
      </c>
    </row>
    <row r="30" spans="1:2" ht="18" customHeight="1">
      <c r="A30" s="22" t="s">
        <v>73</v>
      </c>
      <c r="B30" s="21">
        <v>2550</v>
      </c>
    </row>
    <row r="31" spans="1:2" ht="18" customHeight="1">
      <c r="A31" s="22" t="s">
        <v>74</v>
      </c>
      <c r="B31" s="21">
        <v>650</v>
      </c>
    </row>
    <row r="32" spans="1:2" ht="47.25" customHeight="1">
      <c r="A32" s="27" t="s">
        <v>44</v>
      </c>
      <c r="B32" s="28">
        <f>B33</f>
        <v>14613</v>
      </c>
    </row>
    <row r="33" spans="1:2" ht="18" customHeight="1">
      <c r="A33" s="29" t="s">
        <v>45</v>
      </c>
      <c r="B33" s="21">
        <v>14613</v>
      </c>
    </row>
    <row r="34" spans="1:2" ht="33" customHeight="1">
      <c r="A34" s="33" t="s">
        <v>90</v>
      </c>
      <c r="B34" s="34">
        <f>B35</f>
        <v>20795</v>
      </c>
    </row>
    <row r="35" spans="1:2" ht="21" customHeight="1">
      <c r="A35" s="18" t="s">
        <v>36</v>
      </c>
      <c r="B35" s="19">
        <f>B36</f>
        <v>20795</v>
      </c>
    </row>
    <row r="36" spans="1:2" ht="51.75" customHeight="1">
      <c r="A36" s="22" t="s">
        <v>56</v>
      </c>
      <c r="B36" s="21">
        <v>20795</v>
      </c>
    </row>
    <row r="37" spans="1:2" ht="18" customHeight="1">
      <c r="A37" s="33" t="s">
        <v>75</v>
      </c>
      <c r="B37" s="34">
        <f>SUM(B38,B41,B43)</f>
        <v>55622</v>
      </c>
    </row>
    <row r="38" spans="1:2" ht="18" customHeight="1">
      <c r="A38" s="18" t="s">
        <v>36</v>
      </c>
      <c r="B38" s="19">
        <f>SUM(B39:B40)</f>
        <v>28950</v>
      </c>
    </row>
    <row r="39" spans="1:2" ht="36.75" customHeight="1">
      <c r="A39" s="22" t="s">
        <v>51</v>
      </c>
      <c r="B39" s="21">
        <v>28950</v>
      </c>
    </row>
    <row r="40" spans="1:2" ht="20.25" customHeight="1">
      <c r="A40" s="22" t="s">
        <v>76</v>
      </c>
      <c r="B40" s="21"/>
    </row>
    <row r="41" spans="1:2" ht="20.25" customHeight="1">
      <c r="A41" s="18" t="s">
        <v>65</v>
      </c>
      <c r="B41" s="19">
        <f>B42</f>
        <v>16822</v>
      </c>
    </row>
    <row r="42" spans="1:2" ht="20.25" customHeight="1">
      <c r="A42" s="22" t="s">
        <v>67</v>
      </c>
      <c r="B42" s="21">
        <v>16822</v>
      </c>
    </row>
    <row r="43" spans="1:2" ht="20.25" customHeight="1">
      <c r="A43" s="18" t="s">
        <v>77</v>
      </c>
      <c r="B43" s="19">
        <f>B44</f>
        <v>9850</v>
      </c>
    </row>
    <row r="44" spans="1:2" ht="30">
      <c r="A44" s="22" t="s">
        <v>78</v>
      </c>
      <c r="B44" s="21">
        <f>7014+1225+1610+1</f>
        <v>9850</v>
      </c>
    </row>
    <row r="45" spans="1:2" ht="38.25" customHeight="1">
      <c r="A45" s="16" t="s">
        <v>87</v>
      </c>
      <c r="B45" s="17">
        <f>SUM(B46,B49)</f>
        <v>354130</v>
      </c>
    </row>
    <row r="46" spans="1:2" ht="18" customHeight="1">
      <c r="A46" s="18" t="s">
        <v>28</v>
      </c>
      <c r="B46" s="19">
        <f>SUM(B47:B48)</f>
        <v>116490</v>
      </c>
    </row>
    <row r="47" spans="1:2" ht="18" customHeight="1">
      <c r="A47" s="20" t="s">
        <v>29</v>
      </c>
      <c r="B47" s="21">
        <v>108290</v>
      </c>
    </row>
    <row r="48" spans="1:2" ht="18" customHeight="1">
      <c r="A48" s="20" t="s">
        <v>30</v>
      </c>
      <c r="B48" s="21">
        <v>8200</v>
      </c>
    </row>
    <row r="49" spans="1:2" ht="18" customHeight="1">
      <c r="A49" s="18" t="s">
        <v>31</v>
      </c>
      <c r="B49" s="19">
        <f>SUM(B50:B52)</f>
        <v>237640</v>
      </c>
    </row>
    <row r="50" spans="1:2" ht="18" customHeight="1">
      <c r="A50" s="22" t="s">
        <v>32</v>
      </c>
      <c r="B50" s="21">
        <v>195020</v>
      </c>
    </row>
    <row r="51" spans="1:2" ht="18" customHeight="1">
      <c r="A51" s="22" t="s">
        <v>33</v>
      </c>
      <c r="B51" s="21">
        <v>1500</v>
      </c>
    </row>
    <row r="52" spans="1:2" ht="18" customHeight="1">
      <c r="A52" s="22" t="s">
        <v>34</v>
      </c>
      <c r="B52" s="21">
        <v>41120</v>
      </c>
    </row>
    <row r="53" spans="1:2" ht="35.25" customHeight="1">
      <c r="A53" s="23" t="s">
        <v>35</v>
      </c>
      <c r="B53" s="17">
        <f>SUM(B56,B54)</f>
        <v>756481</v>
      </c>
    </row>
    <row r="54" spans="1:2" ht="17.25" customHeight="1">
      <c r="A54" s="18" t="s">
        <v>36</v>
      </c>
      <c r="B54" s="19">
        <f>B55</f>
        <v>29050</v>
      </c>
    </row>
    <row r="55" spans="1:2" ht="17.25" customHeight="1">
      <c r="A55" s="22" t="s">
        <v>37</v>
      </c>
      <c r="B55" s="24">
        <v>29050</v>
      </c>
    </row>
    <row r="56" spans="1:2" ht="17.25" customHeight="1">
      <c r="A56" s="25" t="s">
        <v>38</v>
      </c>
      <c r="B56" s="26">
        <f>SUM(B57:B61)</f>
        <v>727431</v>
      </c>
    </row>
    <row r="57" spans="1:2" ht="17.25" customHeight="1">
      <c r="A57" s="22" t="s">
        <v>39</v>
      </c>
      <c r="B57" s="21">
        <v>8100</v>
      </c>
    </row>
    <row r="58" spans="1:2" ht="17.25" customHeight="1">
      <c r="A58" s="22" t="s">
        <v>40</v>
      </c>
      <c r="B58" s="21">
        <v>61030</v>
      </c>
    </row>
    <row r="59" spans="1:2" ht="17.25" customHeight="1">
      <c r="A59" s="22" t="s">
        <v>41</v>
      </c>
      <c r="B59" s="21">
        <f>493210+9016</f>
        <v>502226</v>
      </c>
    </row>
    <row r="60" spans="1:2" ht="17.25" customHeight="1">
      <c r="A60" s="22" t="s">
        <v>42</v>
      </c>
      <c r="B60" s="21">
        <v>119253</v>
      </c>
    </row>
    <row r="61" spans="1:2" ht="17.25" customHeight="1">
      <c r="A61" s="22" t="s">
        <v>43</v>
      </c>
      <c r="B61" s="21">
        <v>36822</v>
      </c>
    </row>
    <row r="62" spans="1:2" ht="35.25" customHeight="1">
      <c r="A62" s="23" t="s">
        <v>46</v>
      </c>
      <c r="B62" s="17">
        <f>SUM(B63,B69)</f>
        <v>1592977</v>
      </c>
    </row>
    <row r="63" spans="1:2" ht="17.25" customHeight="1">
      <c r="A63" s="18" t="s">
        <v>28</v>
      </c>
      <c r="B63" s="19">
        <f>SUM(B64:B68)</f>
        <v>1570798</v>
      </c>
    </row>
    <row r="64" spans="1:2" ht="17.25" customHeight="1">
      <c r="A64" s="22" t="s">
        <v>47</v>
      </c>
      <c r="B64" s="21">
        <v>519060</v>
      </c>
    </row>
    <row r="65" spans="1:2" ht="17.25" customHeight="1">
      <c r="A65" s="22" t="s">
        <v>48</v>
      </c>
      <c r="B65" s="21">
        <v>917545</v>
      </c>
    </row>
    <row r="66" spans="1:2" ht="17.25" customHeight="1">
      <c r="A66" s="22" t="s">
        <v>29</v>
      </c>
      <c r="B66" s="21">
        <v>52020</v>
      </c>
    </row>
    <row r="67" spans="1:2" ht="17.25" customHeight="1">
      <c r="A67" s="22" t="s">
        <v>30</v>
      </c>
      <c r="B67" s="21">
        <v>10693</v>
      </c>
    </row>
    <row r="68" spans="1:2" ht="17.25" customHeight="1">
      <c r="A68" s="22" t="s">
        <v>49</v>
      </c>
      <c r="B68" s="21">
        <v>71480</v>
      </c>
    </row>
    <row r="69" spans="1:2" ht="17.25" customHeight="1">
      <c r="A69" s="18" t="s">
        <v>38</v>
      </c>
      <c r="B69" s="19">
        <f>B70</f>
        <v>22179</v>
      </c>
    </row>
    <row r="70" spans="1:2" ht="17.25" customHeight="1">
      <c r="A70" s="22" t="s">
        <v>42</v>
      </c>
      <c r="B70" s="21">
        <v>22179</v>
      </c>
    </row>
    <row r="71" spans="1:2" ht="33" customHeight="1">
      <c r="A71" s="30" t="s">
        <v>50</v>
      </c>
      <c r="B71" s="17">
        <f>B72</f>
        <v>12430</v>
      </c>
    </row>
    <row r="72" spans="1:2" ht="21" customHeight="1">
      <c r="A72" s="18" t="s">
        <v>36</v>
      </c>
      <c r="B72" s="19">
        <f>B73</f>
        <v>12430</v>
      </c>
    </row>
    <row r="73" spans="1:2" ht="37.5" customHeight="1">
      <c r="A73" s="22" t="s">
        <v>51</v>
      </c>
      <c r="B73" s="21">
        <v>12430</v>
      </c>
    </row>
    <row r="74" spans="1:2" ht="31.5">
      <c r="A74" s="30" t="s">
        <v>52</v>
      </c>
      <c r="B74" s="17">
        <f>B75</f>
        <v>26370</v>
      </c>
    </row>
    <row r="75" spans="1:2" ht="19.5" customHeight="1">
      <c r="A75" s="18" t="s">
        <v>36</v>
      </c>
      <c r="B75" s="19">
        <f>B76</f>
        <v>26370</v>
      </c>
    </row>
    <row r="76" spans="1:2" ht="45.75" customHeight="1">
      <c r="A76" s="22" t="s">
        <v>53</v>
      </c>
      <c r="B76" s="21">
        <v>26370</v>
      </c>
    </row>
    <row r="77" spans="1:2" ht="15.75">
      <c r="A77" s="31" t="s">
        <v>54</v>
      </c>
      <c r="B77" s="32">
        <f>SUM(,B74,B71,B62,B53,B45,B37,B2,B34)</f>
        <v>4406638</v>
      </c>
    </row>
    <row r="78" s="35" customFormat="1" ht="17.25" customHeight="1">
      <c r="B78" s="36"/>
    </row>
  </sheetData>
  <sheetProtection/>
  <printOptions/>
  <pageMargins left="0.97" right="0.48" top="0.66" bottom="0.59" header="0.24" footer="0.28"/>
  <pageSetup firstPageNumber="247" useFirstPageNumber="1" fitToHeight="0" fitToWidth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2019-11-14T12:21:49Z</cp:lastPrinted>
  <dcterms:created xsi:type="dcterms:W3CDTF">2006-08-18T07:37:11Z</dcterms:created>
  <dcterms:modified xsi:type="dcterms:W3CDTF">2019-11-14T12:21:54Z</dcterms:modified>
  <cp:category/>
  <cp:version/>
  <cp:contentType/>
  <cp:contentStatus/>
</cp:coreProperties>
</file>