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Расх 2022-2023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 2022-2023'!$A$1:$J$24</definedName>
    <definedName name="Excel_BuiltIn_Print_Titles" localSheetId="0">'Расх 2022-2023'!$6:$6</definedName>
    <definedName name="_xlnm.Print_Titles" localSheetId="0">'Расх 2022-2023'!$6:$6</definedName>
    <definedName name="_xlnm.Print_Area" localSheetId="0">'Расх 2022-2023'!$A$1:$J$24</definedName>
  </definedNames>
  <calcPr fullCalcOnLoad="1"/>
</workbook>
</file>

<file path=xl/sharedStrings.xml><?xml version="1.0" encoding="utf-8"?>
<sst xmlns="http://schemas.openxmlformats.org/spreadsheetml/2006/main" count="64" uniqueCount="42">
  <si>
    <t>Приложение №2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</t>
  </si>
  <si>
    <t>от _____________  № ____________</t>
  </si>
  <si>
    <t>Изменения в Приложение № 5 "Распределение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2022 и 2023 годов"</t>
  </si>
  <si>
    <t>(руб.)</t>
  </si>
  <si>
    <t>Наименование</t>
  </si>
  <si>
    <t>Раздел, подраз-дел</t>
  </si>
  <si>
    <t>Целевая статья</t>
  </si>
  <si>
    <t>Вид расхо-дов</t>
  </si>
  <si>
    <t xml:space="preserve">Утвержденные бюджетные ассигнования на 2022 год </t>
  </si>
  <si>
    <t>Изменения (увеличение (+), уменьшение (-))</t>
  </si>
  <si>
    <t>Сумма на 2022 год с учетом изменений</t>
  </si>
  <si>
    <t xml:space="preserve">Утвержденные бюджетные ассигнования на 2023 год </t>
  </si>
  <si>
    <t>Сумма на 2023 год с учетом изменений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</si>
  <si>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</si>
  <si>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</si>
  <si>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</si>
  <si>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</si>
  <si>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</si>
  <si>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70 0 00 00000</t>
  </si>
  <si>
    <t xml:space="preserve"> Национальная экономика</t>
  </si>
  <si>
    <t>0400</t>
  </si>
  <si>
    <t>Дорожное хозяйство (дорожные фонды)</t>
  </si>
  <si>
    <t>0409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</si>
  <si>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</si>
  <si>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</si>
  <si>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 (за счет субсидии на осуществление дорожной деятельности)</t>
  </si>
  <si>
    <t>06 0 01 S5000</t>
  </si>
  <si>
    <t>Жилищно-коммунальное хозяйство</t>
  </si>
  <si>
    <t>0500</t>
  </si>
  <si>
    <t>ВСЕГО</t>
  </si>
  <si>
    <t>0502</t>
  </si>
  <si>
    <t>Коммунальное хозяйство</t>
  </si>
  <si>
    <t>08 0 00 00000</t>
  </si>
  <si>
    <t>08 0 02 10000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</si>
  <si>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</si>
  <si>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Ремонт ветхих участков водопроводных сетей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</si>
  <si>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</si>
  <si>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70 3 00 00000</t>
  </si>
  <si>
    <t>70 3 00 13005</t>
  </si>
  <si>
    <t>Непрограммные направления расходов</t>
  </si>
  <si>
    <t>Реализация прочих направлений деятельности в сфере установленных функций органов местного самоуправления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</si>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</sst>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0"/>
    </font>
    <font>
      <sz val="8"/>
      <name val="Arial"/>
      <family val="0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.5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.5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>
      <alignment/>
      <protection/>
    </xf>
    <xf numFmtId="0" fontId="6" fillId="22" borderId="1" applyNumberFormat="0" applyAlignment="0" applyProtection="0"/>
    <xf numFmtId="0" fontId="7" fillId="23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0" fillId="4" borderId="7" applyNumberFormat="0" applyAlignment="0" applyProtection="0"/>
    <xf numFmtId="0" fontId="16" fillId="22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4" borderId="10">
      <alignment/>
      <protection/>
    </xf>
    <xf numFmtId="0" fontId="17" fillId="0" borderId="11">
      <alignment horizontal="center" vertical="center" wrapText="1"/>
      <protection/>
    </xf>
    <xf numFmtId="0" fontId="17" fillId="24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24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24" borderId="16">
      <alignment horizontal="center"/>
      <protection/>
    </xf>
    <xf numFmtId="0" fontId="17" fillId="24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13" fillId="3" borderId="1" applyNumberFormat="0" applyAlignment="0" applyProtection="0"/>
    <xf numFmtId="0" fontId="16" fillId="24" borderId="8" applyNumberFormat="0" applyAlignment="0" applyProtection="0"/>
    <xf numFmtId="0" fontId="25" fillId="2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7" fillId="23" borderId="2" applyNumberFormat="0" applyAlignment="0" applyProtection="0"/>
    <xf numFmtId="0" fontId="2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0" fontId="31" fillId="0" borderId="6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right"/>
    </xf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 horizontal="left" wrapText="1"/>
    </xf>
    <xf numFmtId="0" fontId="34" fillId="0" borderId="0" xfId="0" applyFont="1" applyAlignment="1">
      <alignment horizontal="left" wrapText="1"/>
    </xf>
    <xf numFmtId="0" fontId="33" fillId="0" borderId="0" xfId="0" applyFont="1" applyAlignment="1">
      <alignment wrapText="1"/>
    </xf>
    <xf numFmtId="0" fontId="0" fillId="0" borderId="0" xfId="0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/>
    </xf>
    <xf numFmtId="49" fontId="36" fillId="0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49" fontId="36" fillId="0" borderId="11" xfId="0" applyNumberFormat="1" applyFont="1" applyFill="1" applyBorder="1" applyAlignment="1">
      <alignment horizontal="left" wrapText="1"/>
    </xf>
    <xf numFmtId="49" fontId="36" fillId="0" borderId="11" xfId="0" applyNumberFormat="1" applyFont="1" applyFill="1" applyBorder="1" applyAlignment="1">
      <alignment horizontal="center" wrapText="1"/>
    </xf>
    <xf numFmtId="49" fontId="39" fillId="0" borderId="11" xfId="0" applyNumberFormat="1" applyFont="1" applyFill="1" applyBorder="1" applyAlignment="1">
      <alignment horizontal="center" wrapText="1"/>
    </xf>
    <xf numFmtId="4" fontId="36" fillId="22" borderId="11" xfId="0" applyNumberFormat="1" applyFont="1" applyFill="1" applyBorder="1" applyAlignment="1">
      <alignment wrapText="1"/>
    </xf>
    <xf numFmtId="4" fontId="36" fillId="0" borderId="11" xfId="0" applyNumberFormat="1" applyFont="1" applyFill="1" applyBorder="1" applyAlignment="1">
      <alignment wrapText="1"/>
    </xf>
    <xf numFmtId="4" fontId="36" fillId="0" borderId="11" xfId="0" applyNumberFormat="1" applyFont="1" applyFill="1" applyBorder="1" applyAlignment="1">
      <alignment/>
    </xf>
    <xf numFmtId="0" fontId="39" fillId="0" borderId="0" xfId="0" applyFont="1" applyFill="1" applyAlignment="1">
      <alignment horizontal="left"/>
    </xf>
    <xf numFmtId="49" fontId="40" fillId="0" borderId="11" xfId="0" applyNumberFormat="1" applyFont="1" applyFill="1" applyBorder="1" applyAlignment="1">
      <alignment horizontal="left" wrapText="1"/>
    </xf>
    <xf numFmtId="49" fontId="40" fillId="0" borderId="11" xfId="0" applyNumberFormat="1" applyFont="1" applyFill="1" applyBorder="1" applyAlignment="1">
      <alignment horizontal="center" wrapText="1"/>
    </xf>
    <xf numFmtId="4" fontId="40" fillId="22" borderId="11" xfId="0" applyNumberFormat="1" applyFont="1" applyFill="1" applyBorder="1" applyAlignment="1">
      <alignment wrapText="1"/>
    </xf>
    <xf numFmtId="4" fontId="40" fillId="0" borderId="11" xfId="0" applyNumberFormat="1" applyFont="1" applyFill="1" applyBorder="1" applyAlignment="1">
      <alignment/>
    </xf>
    <xf numFmtId="0" fontId="32" fillId="0" borderId="11" xfId="0" applyFont="1" applyFill="1" applyBorder="1" applyAlignment="1">
      <alignment horizontal="left" wrapText="1"/>
    </xf>
    <xf numFmtId="49" fontId="32" fillId="0" borderId="11" xfId="0" applyNumberFormat="1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 wrapText="1"/>
    </xf>
    <xf numFmtId="49" fontId="37" fillId="0" borderId="11" xfId="0" applyNumberFormat="1" applyFont="1" applyFill="1" applyBorder="1" applyAlignment="1">
      <alignment horizontal="center" wrapText="1"/>
    </xf>
    <xf numFmtId="4" fontId="32" fillId="0" borderId="11" xfId="0" applyNumberFormat="1" applyFont="1" applyFill="1" applyBorder="1" applyAlignment="1">
      <alignment wrapText="1"/>
    </xf>
    <xf numFmtId="4" fontId="32" fillId="0" borderId="11" xfId="0" applyNumberFormat="1" applyFont="1" applyFill="1" applyBorder="1" applyAlignment="1">
      <alignment/>
    </xf>
    <xf numFmtId="0" fontId="41" fillId="0" borderId="11" xfId="0" applyFont="1" applyFill="1" applyBorder="1" applyAlignment="1">
      <alignment horizontal="left" wrapText="1"/>
    </xf>
    <xf numFmtId="49" fontId="32" fillId="0" borderId="11" xfId="0" applyNumberFormat="1" applyFont="1" applyFill="1" applyBorder="1" applyAlignment="1">
      <alignment horizontal="center" wrapText="1"/>
    </xf>
    <xf numFmtId="4" fontId="32" fillId="0" borderId="11" xfId="0" applyNumberFormat="1" applyFont="1" applyFill="1" applyBorder="1" applyAlignment="1">
      <alignment horizontal="right" wrapText="1"/>
    </xf>
    <xf numFmtId="4" fontId="32" fillId="22" borderId="11" xfId="0" applyNumberFormat="1" applyFont="1" applyFill="1" applyBorder="1" applyAlignment="1">
      <alignment wrapText="1"/>
    </xf>
    <xf numFmtId="4" fontId="32" fillId="22" borderId="11" xfId="0" applyNumberFormat="1" applyFont="1" applyFill="1" applyBorder="1" applyAlignment="1">
      <alignment/>
    </xf>
    <xf numFmtId="4" fontId="36" fillId="22" borderId="11" xfId="0" applyNumberFormat="1" applyFont="1" applyFill="1" applyBorder="1" applyAlignment="1">
      <alignment/>
    </xf>
    <xf numFmtId="49" fontId="40" fillId="0" borderId="11" xfId="0" applyNumberFormat="1" applyFont="1" applyFill="1" applyBorder="1" applyAlignment="1">
      <alignment horizontal="center"/>
    </xf>
    <xf numFmtId="4" fontId="40" fillId="22" borderId="26" xfId="0" applyNumberFormat="1" applyFont="1" applyFill="1" applyBorder="1" applyAlignment="1">
      <alignment wrapText="1"/>
    </xf>
    <xf numFmtId="4" fontId="40" fillId="22" borderId="11" xfId="0" applyNumberFormat="1" applyFont="1" applyFill="1" applyBorder="1" applyAlignment="1">
      <alignment/>
    </xf>
    <xf numFmtId="4" fontId="40" fillId="0" borderId="26" xfId="0" applyNumberFormat="1" applyFont="1" applyFill="1" applyBorder="1" applyAlignment="1">
      <alignment wrapText="1"/>
    </xf>
    <xf numFmtId="4" fontId="32" fillId="22" borderId="26" xfId="0" applyNumberFormat="1" applyFont="1" applyFill="1" applyBorder="1" applyAlignment="1">
      <alignment wrapText="1"/>
    </xf>
    <xf numFmtId="4" fontId="32" fillId="0" borderId="26" xfId="0" applyNumberFormat="1" applyFont="1" applyFill="1" applyBorder="1" applyAlignment="1">
      <alignment wrapText="1"/>
    </xf>
    <xf numFmtId="0" fontId="41" fillId="0" borderId="11" xfId="0" applyNumberFormat="1" applyFont="1" applyFill="1" applyBorder="1" applyAlignment="1">
      <alignment horizontal="left" wrapText="1"/>
    </xf>
    <xf numFmtId="0" fontId="39" fillId="0" borderId="11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4" fontId="39" fillId="22" borderId="11" xfId="0" applyNumberFormat="1" applyFont="1" applyFill="1" applyBorder="1" applyAlignment="1">
      <alignment/>
    </xf>
    <xf numFmtId="4" fontId="39" fillId="0" borderId="11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4" fontId="33" fillId="0" borderId="0" xfId="0" applyNumberFormat="1" applyFont="1" applyFill="1" applyAlignment="1">
      <alignment horizontal="left"/>
    </xf>
    <xf numFmtId="0" fontId="34" fillId="0" borderId="0" xfId="0" applyFont="1" applyBorder="1" applyAlignment="1">
      <alignment horizontal="left" wrapText="1"/>
    </xf>
    <xf numFmtId="0" fontId="34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="90" zoomScaleNormal="90" zoomScaleSheetLayoutView="90" zoomScalePageLayoutView="0" workbookViewId="0" topLeftCell="A1">
      <pane ySplit="6" topLeftCell="BM7" activePane="bottomLeft" state="frozen"/>
      <selection pane="topLeft" activeCell="A1" sqref="A1"/>
      <selection pane="bottomLeft" activeCell="A21" sqref="A21"/>
    </sheetView>
  </sheetViews>
  <sheetFormatPr defaultColWidth="8.875" defaultRowHeight="12.75"/>
  <cols>
    <col min="1" max="1" width="51.125" style="1" customWidth="1"/>
    <col min="2" max="2" width="8.875" style="1" customWidth="1"/>
    <col min="3" max="3" width="18.125" style="2" customWidth="1"/>
    <col min="4" max="4" width="7.50390625" style="2" customWidth="1"/>
    <col min="5" max="5" width="21.50390625" style="3" customWidth="1"/>
    <col min="6" max="7" width="20.50390625" style="4" customWidth="1"/>
    <col min="8" max="8" width="20.50390625" style="3" customWidth="1"/>
    <col min="9" max="9" width="20.125" style="4" customWidth="1"/>
    <col min="10" max="10" width="20.50390625" style="4" customWidth="1"/>
    <col min="11" max="16384" width="8.875" style="4" customWidth="1"/>
  </cols>
  <sheetData>
    <row r="1" spans="3:10" ht="63.75" customHeight="1">
      <c r="C1" s="5"/>
      <c r="D1" s="52"/>
      <c r="E1" s="52"/>
      <c r="F1" s="52"/>
      <c r="G1" s="52"/>
      <c r="H1" s="53" t="s">
        <v>0</v>
      </c>
      <c r="I1" s="53"/>
      <c r="J1" s="53"/>
    </row>
    <row r="2" spans="3:10" ht="15" customHeight="1">
      <c r="C2" s="5"/>
      <c r="D2" s="6"/>
      <c r="E2" s="7"/>
      <c r="F2" s="7"/>
      <c r="G2" s="8"/>
      <c r="H2" s="53" t="s">
        <v>1</v>
      </c>
      <c r="I2" s="53"/>
      <c r="J2" s="53"/>
    </row>
    <row r="4" spans="1:10" ht="61.5" customHeight="1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5">
      <c r="A5" s="9"/>
      <c r="B5" s="10"/>
      <c r="C5" s="9"/>
      <c r="D5" s="9"/>
      <c r="G5" s="3"/>
      <c r="J5" s="3" t="s">
        <v>3</v>
      </c>
    </row>
    <row r="6" spans="1:10" s="14" customFormat="1" ht="59.25" customHeight="1">
      <c r="A6" s="11" t="s">
        <v>4</v>
      </c>
      <c r="B6" s="12" t="s">
        <v>5</v>
      </c>
      <c r="C6" s="12" t="s">
        <v>6</v>
      </c>
      <c r="D6" s="12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9</v>
      </c>
      <c r="J6" s="13" t="s">
        <v>12</v>
      </c>
    </row>
    <row r="7" spans="1:10" s="21" customFormat="1" ht="15.75">
      <c r="A7" s="15" t="s">
        <v>19</v>
      </c>
      <c r="B7" s="16" t="s">
        <v>20</v>
      </c>
      <c r="C7" s="17"/>
      <c r="D7" s="17"/>
      <c r="E7" s="37">
        <v>551732776.61</v>
      </c>
      <c r="F7" s="18">
        <f>F8</f>
        <v>-8173551.23</v>
      </c>
      <c r="G7" s="37">
        <f aca="true" t="shared" si="0" ref="G7:G24">SUM(E7:F7)</f>
        <v>543559225.38</v>
      </c>
      <c r="H7" s="37">
        <v>625768567.96</v>
      </c>
      <c r="I7" s="19">
        <f>I8</f>
        <v>0</v>
      </c>
      <c r="J7" s="20">
        <f aca="true" t="shared" si="1" ref="J7:J24">SUM(H7:I7)</f>
        <v>625768567.96</v>
      </c>
    </row>
    <row r="8" spans="1:10" s="21" customFormat="1" ht="16.5">
      <c r="A8" s="22" t="s">
        <v>21</v>
      </c>
      <c r="B8" s="38" t="s">
        <v>22</v>
      </c>
      <c r="C8" s="17"/>
      <c r="D8" s="17"/>
      <c r="E8" s="18">
        <v>487758077.05</v>
      </c>
      <c r="F8" s="39">
        <f>F9</f>
        <v>-8173551.23</v>
      </c>
      <c r="G8" s="40">
        <f t="shared" si="0"/>
        <v>479584525.82</v>
      </c>
      <c r="H8" s="18">
        <v>561793868.4</v>
      </c>
      <c r="I8" s="41">
        <f>I9</f>
        <v>0</v>
      </c>
      <c r="J8" s="25">
        <f t="shared" si="1"/>
        <v>561793868.4</v>
      </c>
    </row>
    <row r="9" spans="1:10" s="21" customFormat="1" ht="30.75">
      <c r="A9" s="26" t="s">
        <v>23</v>
      </c>
      <c r="B9" s="27" t="s">
        <v>22</v>
      </c>
      <c r="C9" s="28" t="s">
        <v>24</v>
      </c>
      <c r="D9" s="17"/>
      <c r="E9" s="35">
        <v>497458077.05</v>
      </c>
      <c r="F9" s="42">
        <f>F10</f>
        <v>-8173551.23</v>
      </c>
      <c r="G9" s="36">
        <f t="shared" si="0"/>
        <v>489284525.82</v>
      </c>
      <c r="H9" s="35">
        <v>561493868.4</v>
      </c>
      <c r="I9" s="43">
        <f>I10</f>
        <v>0</v>
      </c>
      <c r="J9" s="31">
        <f t="shared" si="1"/>
        <v>561493868.4</v>
      </c>
    </row>
    <row r="10" spans="1:10" s="21" customFormat="1" ht="46.5">
      <c r="A10" s="26" t="s">
        <v>25</v>
      </c>
      <c r="B10" s="27" t="s">
        <v>22</v>
      </c>
      <c r="C10" s="28" t="s">
        <v>26</v>
      </c>
      <c r="D10" s="28"/>
      <c r="E10" s="30">
        <f>E11</f>
        <v>21595576.62</v>
      </c>
      <c r="F10" s="34">
        <f>F11</f>
        <v>-8173551.23</v>
      </c>
      <c r="G10" s="31">
        <f t="shared" si="0"/>
        <v>13422025.39</v>
      </c>
      <c r="H10" s="30">
        <f>H11</f>
        <v>31595576.62</v>
      </c>
      <c r="I10" s="34">
        <f>I11</f>
        <v>0</v>
      </c>
      <c r="J10" s="31">
        <f t="shared" si="1"/>
        <v>31595576.62</v>
      </c>
    </row>
    <row r="11" spans="1:10" s="21" customFormat="1" ht="30.75">
      <c r="A11" s="32" t="s">
        <v>17</v>
      </c>
      <c r="B11" s="27" t="s">
        <v>22</v>
      </c>
      <c r="C11" s="28" t="s">
        <v>26</v>
      </c>
      <c r="D11" s="33" t="s">
        <v>13</v>
      </c>
      <c r="E11" s="30">
        <f>E12</f>
        <v>21595576.62</v>
      </c>
      <c r="F11" s="34">
        <f>F12</f>
        <v>-8173551.23</v>
      </c>
      <c r="G11" s="31">
        <f t="shared" si="0"/>
        <v>13422025.39</v>
      </c>
      <c r="H11" s="30">
        <f>H12</f>
        <v>31595576.62</v>
      </c>
      <c r="I11" s="34">
        <f>I12</f>
        <v>0</v>
      </c>
      <c r="J11" s="31">
        <f t="shared" si="1"/>
        <v>31595576.62</v>
      </c>
    </row>
    <row r="12" spans="1:10" s="21" customFormat="1" ht="46.5">
      <c r="A12" s="32" t="s">
        <v>14</v>
      </c>
      <c r="B12" s="27" t="s">
        <v>22</v>
      </c>
      <c r="C12" s="28" t="s">
        <v>26</v>
      </c>
      <c r="D12" s="33" t="s">
        <v>15</v>
      </c>
      <c r="E12" s="30">
        <v>21595576.62</v>
      </c>
      <c r="F12" s="31">
        <v>-8173551.23</v>
      </c>
      <c r="G12" s="31">
        <f t="shared" si="0"/>
        <v>13422025.39</v>
      </c>
      <c r="H12" s="30">
        <f>30000000+1595576.62</f>
        <v>31595576.62</v>
      </c>
      <c r="I12" s="31"/>
      <c r="J12" s="31">
        <f t="shared" si="1"/>
        <v>31595576.62</v>
      </c>
    </row>
    <row r="13" spans="1:10" s="14" customFormat="1" ht="15">
      <c r="A13" s="15" t="s">
        <v>27</v>
      </c>
      <c r="B13" s="16" t="s">
        <v>28</v>
      </c>
      <c r="C13" s="29"/>
      <c r="D13" s="29"/>
      <c r="E13" s="37">
        <v>443836354.33</v>
      </c>
      <c r="F13" s="18">
        <f>F14</f>
        <v>0</v>
      </c>
      <c r="G13" s="37">
        <f t="shared" si="0"/>
        <v>443836354.33</v>
      </c>
      <c r="H13" s="37">
        <v>435447097.09</v>
      </c>
      <c r="I13" s="19">
        <f>I14</f>
        <v>0</v>
      </c>
      <c r="J13" s="20">
        <f t="shared" si="1"/>
        <v>435447097.09</v>
      </c>
    </row>
    <row r="14" spans="1:10" s="14" customFormat="1" ht="15.75">
      <c r="A14" s="22" t="s">
        <v>31</v>
      </c>
      <c r="B14" s="23" t="s">
        <v>30</v>
      </c>
      <c r="C14" s="29"/>
      <c r="D14" s="29"/>
      <c r="E14" s="24">
        <v>111545388.49</v>
      </c>
      <c r="F14" s="39">
        <f>F15+F19</f>
        <v>0</v>
      </c>
      <c r="G14" s="40">
        <f t="shared" si="0"/>
        <v>111545388.49</v>
      </c>
      <c r="H14" s="24">
        <v>92156131.25</v>
      </c>
      <c r="I14" s="41">
        <f>I15</f>
        <v>0</v>
      </c>
      <c r="J14" s="25">
        <f t="shared" si="1"/>
        <v>92156131.25</v>
      </c>
    </row>
    <row r="15" spans="1:10" s="14" customFormat="1" ht="52.5" customHeight="1">
      <c r="A15" s="32" t="s">
        <v>34</v>
      </c>
      <c r="B15" s="33" t="s">
        <v>30</v>
      </c>
      <c r="C15" s="28" t="s">
        <v>32</v>
      </c>
      <c r="D15" s="28"/>
      <c r="E15" s="35">
        <v>0</v>
      </c>
      <c r="F15" s="42">
        <f>F16</f>
        <v>14668192.19</v>
      </c>
      <c r="G15" s="36">
        <f t="shared" si="0"/>
        <v>14668192.19</v>
      </c>
      <c r="H15" s="35">
        <v>0</v>
      </c>
      <c r="I15" s="43">
        <f>SUM(I16,I19,I22)</f>
        <v>0</v>
      </c>
      <c r="J15" s="31">
        <f t="shared" si="1"/>
        <v>0</v>
      </c>
    </row>
    <row r="16" spans="1:10" s="14" customFormat="1" ht="21.75" customHeight="1">
      <c r="A16" s="26" t="s">
        <v>35</v>
      </c>
      <c r="B16" s="33" t="s">
        <v>30</v>
      </c>
      <c r="C16" s="28" t="s">
        <v>33</v>
      </c>
      <c r="D16" s="28"/>
      <c r="E16" s="34">
        <f>E17</f>
        <v>0</v>
      </c>
      <c r="F16" s="34">
        <f>F17</f>
        <v>14668192.19</v>
      </c>
      <c r="G16" s="31">
        <f t="shared" si="0"/>
        <v>14668192.19</v>
      </c>
      <c r="H16" s="34">
        <f>H17</f>
        <v>0</v>
      </c>
      <c r="I16" s="34">
        <f>I17</f>
        <v>0</v>
      </c>
      <c r="J16" s="31">
        <f t="shared" si="1"/>
        <v>0</v>
      </c>
    </row>
    <row r="17" spans="1:10" s="14" customFormat="1" ht="15">
      <c r="A17" s="32" t="s">
        <v>16</v>
      </c>
      <c r="B17" s="33" t="s">
        <v>30</v>
      </c>
      <c r="C17" s="28" t="s">
        <v>33</v>
      </c>
      <c r="D17" s="28">
        <v>800</v>
      </c>
      <c r="E17" s="34">
        <f>E18</f>
        <v>0</v>
      </c>
      <c r="F17" s="34">
        <f>F18</f>
        <v>14668192.19</v>
      </c>
      <c r="G17" s="31">
        <f t="shared" si="0"/>
        <v>14668192.19</v>
      </c>
      <c r="H17" s="34">
        <f>H18</f>
        <v>0</v>
      </c>
      <c r="I17" s="34">
        <f>I18</f>
        <v>0</v>
      </c>
      <c r="J17" s="31">
        <f t="shared" si="1"/>
        <v>0</v>
      </c>
    </row>
    <row r="18" spans="1:10" s="14" customFormat="1" ht="68.25" customHeight="1">
      <c r="A18" s="32" t="s">
        <v>36</v>
      </c>
      <c r="B18" s="33" t="s">
        <v>30</v>
      </c>
      <c r="C18" s="28" t="s">
        <v>33</v>
      </c>
      <c r="D18" s="28">
        <v>810</v>
      </c>
      <c r="E18" s="34">
        <v>0</v>
      </c>
      <c r="F18" s="30">
        <v>14668192.19</v>
      </c>
      <c r="G18" s="31">
        <f t="shared" si="0"/>
        <v>14668192.19</v>
      </c>
      <c r="H18" s="34">
        <v>0</v>
      </c>
      <c r="I18" s="30">
        <v>0</v>
      </c>
      <c r="J18" s="31">
        <f t="shared" si="1"/>
        <v>0</v>
      </c>
    </row>
    <row r="19" spans="1:10" s="14" customFormat="1" ht="15">
      <c r="A19" s="44" t="s">
        <v>39</v>
      </c>
      <c r="B19" s="33" t="s">
        <v>30</v>
      </c>
      <c r="C19" s="28" t="s">
        <v>18</v>
      </c>
      <c r="D19" s="28"/>
      <c r="E19" s="34">
        <f aca="true" t="shared" si="2" ref="E19:F22">E20</f>
        <v>25000000</v>
      </c>
      <c r="F19" s="34">
        <f t="shared" si="2"/>
        <v>-14668192.19</v>
      </c>
      <c r="G19" s="31">
        <f t="shared" si="0"/>
        <v>10331807.81</v>
      </c>
      <c r="H19" s="34">
        <f>H20</f>
        <v>25000000</v>
      </c>
      <c r="I19" s="34">
        <f>I20</f>
        <v>0</v>
      </c>
      <c r="J19" s="31">
        <f t="shared" si="1"/>
        <v>25000000</v>
      </c>
    </row>
    <row r="20" spans="1:10" s="14" customFormat="1" ht="52.5" customHeight="1">
      <c r="A20" s="32" t="s">
        <v>40</v>
      </c>
      <c r="B20" s="33" t="s">
        <v>30</v>
      </c>
      <c r="C20" s="28" t="s">
        <v>37</v>
      </c>
      <c r="D20" s="28"/>
      <c r="E20" s="34">
        <f t="shared" si="2"/>
        <v>25000000</v>
      </c>
      <c r="F20" s="30">
        <f t="shared" si="2"/>
        <v>-14668192.19</v>
      </c>
      <c r="G20" s="31">
        <f t="shared" si="0"/>
        <v>10331807.81</v>
      </c>
      <c r="H20" s="34">
        <f>H21</f>
        <v>25000000</v>
      </c>
      <c r="I20" s="30">
        <f>I21</f>
        <v>0</v>
      </c>
      <c r="J20" s="31">
        <f t="shared" si="1"/>
        <v>25000000</v>
      </c>
    </row>
    <row r="21" spans="1:10" s="14" customFormat="1" ht="66" customHeight="1">
      <c r="A21" s="32" t="s">
        <v>41</v>
      </c>
      <c r="B21" s="33" t="s">
        <v>30</v>
      </c>
      <c r="C21" s="28" t="s">
        <v>38</v>
      </c>
      <c r="D21" s="28"/>
      <c r="E21" s="34">
        <f t="shared" si="2"/>
        <v>25000000</v>
      </c>
      <c r="F21" s="43">
        <f t="shared" si="2"/>
        <v>-14668192.19</v>
      </c>
      <c r="G21" s="31">
        <f t="shared" si="0"/>
        <v>10331807.81</v>
      </c>
      <c r="H21" s="34">
        <f>H22</f>
        <v>25000000</v>
      </c>
      <c r="I21" s="43">
        <v>0</v>
      </c>
      <c r="J21" s="31">
        <f t="shared" si="1"/>
        <v>25000000</v>
      </c>
    </row>
    <row r="22" spans="1:10" s="14" customFormat="1" ht="15">
      <c r="A22" s="32" t="s">
        <v>16</v>
      </c>
      <c r="B22" s="33" t="s">
        <v>30</v>
      </c>
      <c r="C22" s="28" t="s">
        <v>38</v>
      </c>
      <c r="D22" s="28">
        <v>800</v>
      </c>
      <c r="E22" s="34">
        <f t="shared" si="2"/>
        <v>25000000</v>
      </c>
      <c r="F22" s="34">
        <f t="shared" si="2"/>
        <v>-14668192.19</v>
      </c>
      <c r="G22" s="31">
        <f t="shared" si="0"/>
        <v>10331807.81</v>
      </c>
      <c r="H22" s="34">
        <f>H23</f>
        <v>25000000</v>
      </c>
      <c r="I22" s="34">
        <f>I23</f>
        <v>0</v>
      </c>
      <c r="J22" s="31">
        <f t="shared" si="1"/>
        <v>25000000</v>
      </c>
    </row>
    <row r="23" spans="1:10" s="14" customFormat="1" ht="62.25">
      <c r="A23" s="32" t="s">
        <v>36</v>
      </c>
      <c r="B23" s="33" t="s">
        <v>30</v>
      </c>
      <c r="C23" s="28" t="s">
        <v>38</v>
      </c>
      <c r="D23" s="28">
        <v>810</v>
      </c>
      <c r="E23" s="34">
        <v>25000000</v>
      </c>
      <c r="F23" s="30">
        <v>-14668192.19</v>
      </c>
      <c r="G23" s="31">
        <f t="shared" si="0"/>
        <v>10331807.81</v>
      </c>
      <c r="H23" s="34">
        <v>25000000</v>
      </c>
      <c r="I23" s="30">
        <v>0</v>
      </c>
      <c r="J23" s="31">
        <f t="shared" si="1"/>
        <v>25000000</v>
      </c>
    </row>
    <row r="24" spans="1:10" s="50" customFormat="1" ht="15.75">
      <c r="A24" s="45" t="s">
        <v>29</v>
      </c>
      <c r="B24" s="46"/>
      <c r="C24" s="47"/>
      <c r="D24" s="46"/>
      <c r="E24" s="48">
        <v>4984077626.47</v>
      </c>
      <c r="F24" s="48">
        <f>SUM(F7,F13)</f>
        <v>-8173551.23</v>
      </c>
      <c r="G24" s="48">
        <f t="shared" si="0"/>
        <v>4975904075.240001</v>
      </c>
      <c r="H24" s="48">
        <v>5083570546.02</v>
      </c>
      <c r="I24" s="49">
        <f>SUM(I7,I13)</f>
        <v>0</v>
      </c>
      <c r="J24" s="49">
        <f t="shared" si="1"/>
        <v>5083570546.02</v>
      </c>
    </row>
    <row r="27" ht="15">
      <c r="G27" s="51"/>
    </row>
  </sheetData>
  <sheetProtection selectLockedCells="1" selectUnlockedCells="1"/>
  <mergeCells count="4">
    <mergeCell ref="D1:G1"/>
    <mergeCell ref="H1:J1"/>
    <mergeCell ref="H2:J2"/>
    <mergeCell ref="A4:J4"/>
  </mergeCells>
  <printOptions/>
  <pageMargins left="0.5597222222222222" right="0.2798611111111111" top="0.6701388888888888" bottom="0.28" header="0.5118055555555555" footer="0.1597222222222222"/>
  <pageSetup firstPageNumber="28" useFirstPageNumber="1" fitToHeight="0" fitToWidth="1" horizontalDpi="300" verticalDpi="3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2021-09-13T06:30:28Z</cp:lastPrinted>
  <dcterms:modified xsi:type="dcterms:W3CDTF">2021-09-13T06:30:30Z</dcterms:modified>
  <cp:category/>
  <cp:version/>
  <cp:contentType/>
  <cp:contentStatus/>
</cp:coreProperties>
</file>